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10" windowWidth="14810" windowHeight="8010" activeTab="2"/>
  </bookViews>
  <sheets>
    <sheet name="表紙" sheetId="15" r:id="rId1"/>
    <sheet name="集計" sheetId="6" r:id="rId2"/>
    <sheet name="まとめ" sheetId="14" r:id="rId3"/>
    <sheet name="東京" sheetId="13" r:id="rId4"/>
    <sheet name="全国" sheetId="12" r:id="rId5"/>
    <sheet name="14年選挙結果" sheetId="9" r:id="rId6"/>
    <sheet name="毎日世論調査分析" sheetId="7" r:id="rId7"/>
  </sheets>
  <calcPr calcId="145621"/>
</workbook>
</file>

<file path=xl/calcChain.xml><?xml version="1.0" encoding="utf-8"?>
<calcChain xmlns="http://schemas.openxmlformats.org/spreadsheetml/2006/main">
  <c r="B28" i="6" l="1"/>
  <c r="H94" i="14" l="1"/>
  <c r="F94" i="14"/>
  <c r="H90" i="14"/>
  <c r="G90" i="14"/>
  <c r="F90" i="14"/>
  <c r="E90" i="14"/>
  <c r="D90" i="14"/>
  <c r="C90" i="14"/>
  <c r="H71" i="14"/>
  <c r="G71" i="14"/>
  <c r="F71" i="14"/>
  <c r="D71" i="14"/>
  <c r="C71" i="14"/>
  <c r="B71" i="14"/>
  <c r="C40" i="14"/>
  <c r="B24" i="14"/>
  <c r="E53" i="9"/>
  <c r="G53" i="9"/>
  <c r="K17" i="13"/>
  <c r="I17" i="13"/>
  <c r="AF52" i="13"/>
  <c r="AE52" i="13"/>
  <c r="AG52" i="13" s="1"/>
  <c r="V46" i="13"/>
  <c r="U46" i="13"/>
  <c r="W46" i="13" s="1"/>
  <c r="AF45" i="13"/>
  <c r="AG45" i="13" s="1"/>
  <c r="J45" i="13"/>
  <c r="I45" i="13"/>
  <c r="K45" i="13" s="1"/>
  <c r="V39" i="13"/>
  <c r="W39" i="13" s="1"/>
  <c r="J38" i="13"/>
  <c r="K38" i="13" s="1"/>
  <c r="AJ23" i="13"/>
  <c r="AI23" i="13"/>
  <c r="U23" i="13"/>
  <c r="AJ22" i="13"/>
  <c r="AI22" i="13"/>
  <c r="AH22" i="13"/>
  <c r="AF22" i="13"/>
  <c r="U22" i="13"/>
  <c r="D22" i="13"/>
  <c r="AE21" i="13"/>
  <c r="Z18" i="13"/>
  <c r="Z17" i="13"/>
  <c r="Y17" i="13"/>
  <c r="Y18" i="13" s="1"/>
  <c r="X17" i="13"/>
  <c r="V17" i="13"/>
  <c r="U17" i="13"/>
  <c r="P17" i="13"/>
  <c r="P18" i="13" s="1"/>
  <c r="O17" i="13"/>
  <c r="N17" i="13"/>
  <c r="O18" i="13" s="1"/>
  <c r="L17" i="13"/>
  <c r="J17" i="13"/>
  <c r="AE10" i="13"/>
  <c r="H91" i="14" l="1"/>
  <c r="F91" i="14"/>
  <c r="H72" i="14"/>
  <c r="G72" i="14"/>
  <c r="U26" i="13"/>
  <c r="U27" i="13" s="1"/>
  <c r="AE27" i="13"/>
  <c r="U24" i="13"/>
  <c r="AE29" i="13"/>
  <c r="U25" i="13"/>
  <c r="AE26" i="13" s="1"/>
  <c r="AE28" i="13" s="1"/>
  <c r="I28" i="6"/>
  <c r="J28" i="6"/>
  <c r="I22" i="6"/>
  <c r="BN22" i="12"/>
  <c r="BM22" i="12"/>
  <c r="BL22" i="12"/>
  <c r="BK22" i="12"/>
  <c r="BN17" i="12"/>
  <c r="BM17" i="12"/>
  <c r="BL17" i="12"/>
  <c r="BK17" i="12"/>
  <c r="BJ17" i="12"/>
  <c r="BG17" i="12"/>
  <c r="BE17" i="12"/>
  <c r="BD17" i="12"/>
  <c r="BC17" i="12"/>
  <c r="BF2" i="12"/>
  <c r="AT22" i="12"/>
  <c r="AS22" i="12"/>
  <c r="AR22" i="12"/>
  <c r="AQ22" i="12"/>
  <c r="AT17" i="12"/>
  <c r="AS17" i="12"/>
  <c r="AR17" i="12"/>
  <c r="AQ17" i="12"/>
  <c r="V22" i="12"/>
  <c r="W22" i="12"/>
  <c r="X22" i="12"/>
  <c r="Y22" i="12"/>
  <c r="AL2" i="12"/>
  <c r="AP17" i="12"/>
  <c r="AM17" i="12"/>
  <c r="AK17" i="12"/>
  <c r="AJ17" i="12"/>
  <c r="AI17" i="12"/>
  <c r="AE30" i="13" l="1"/>
  <c r="BN23" i="12"/>
  <c r="BL18" i="12"/>
  <c r="BN18" i="12"/>
  <c r="BL23" i="12"/>
  <c r="AT23" i="12"/>
  <c r="Y23" i="12"/>
  <c r="W23" i="12"/>
  <c r="AR23" i="12"/>
  <c r="AR18" i="12"/>
  <c r="AT18" i="12"/>
  <c r="P17" i="12"/>
  <c r="O17" i="12"/>
  <c r="Y17" i="12"/>
  <c r="X17" i="12"/>
  <c r="U17" i="12"/>
  <c r="M21" i="9"/>
  <c r="R17" i="12"/>
  <c r="AE31" i="13" l="1"/>
  <c r="AE25" i="13"/>
  <c r="Y18" i="12"/>
  <c r="N17" i="12"/>
  <c r="Q2" i="12"/>
  <c r="M23" i="9"/>
  <c r="AY17" i="12" l="1"/>
  <c r="D22" i="12"/>
  <c r="AE17" i="12"/>
  <c r="AD17" i="12"/>
  <c r="W17" i="12"/>
  <c r="V17" i="12"/>
  <c r="J17" i="12"/>
  <c r="I17" i="12"/>
  <c r="M22" i="9"/>
  <c r="W18" i="12" l="1"/>
  <c r="M10" i="9" l="1"/>
  <c r="C22" i="7" l="1"/>
  <c r="K15" i="7"/>
  <c r="K12" i="7"/>
  <c r="F5" i="6" l="1"/>
  <c r="F6" i="6"/>
  <c r="F7" i="6"/>
  <c r="F8" i="6"/>
  <c r="F9" i="6"/>
  <c r="F10" i="6"/>
  <c r="F11" i="6"/>
  <c r="F12" i="6"/>
  <c r="F13" i="6"/>
  <c r="F14" i="6"/>
  <c r="F16" i="6"/>
  <c r="F17" i="6"/>
  <c r="F18" i="6"/>
  <c r="F19" i="6"/>
  <c r="F20" i="6"/>
  <c r="F21" i="6"/>
  <c r="B22" i="6"/>
  <c r="C22" i="6"/>
  <c r="D22" i="6"/>
  <c r="E22" i="6"/>
  <c r="F22" i="6" l="1"/>
</calcChain>
</file>

<file path=xl/sharedStrings.xml><?xml version="1.0" encoding="utf-8"?>
<sst xmlns="http://schemas.openxmlformats.org/spreadsheetml/2006/main" count="662" uniqueCount="236">
  <si>
    <t>自民</t>
    <rPh sb="0" eb="2">
      <t>ジミン</t>
    </rPh>
    <phoneticPr fontId="1"/>
  </si>
  <si>
    <t>民主党</t>
    <rPh sb="0" eb="3">
      <t>ｄｐ</t>
    </rPh>
    <phoneticPr fontId="1"/>
  </si>
  <si>
    <t>維新（松野系）</t>
    <rPh sb="0" eb="2">
      <t>イシン</t>
    </rPh>
    <rPh sb="3" eb="5">
      <t>マツノ</t>
    </rPh>
    <rPh sb="5" eb="6">
      <t>ケイ</t>
    </rPh>
    <phoneticPr fontId="1"/>
  </si>
  <si>
    <t>維新（橋下系）</t>
    <rPh sb="0" eb="2">
      <t>イシン</t>
    </rPh>
    <rPh sb="3" eb="4">
      <t>ハシ</t>
    </rPh>
    <rPh sb="4" eb="5">
      <t>シタ</t>
    </rPh>
    <rPh sb="5" eb="6">
      <t>ケイ</t>
    </rPh>
    <phoneticPr fontId="1"/>
  </si>
  <si>
    <t>公明</t>
    <rPh sb="0" eb="2">
      <t>コウメイ</t>
    </rPh>
    <phoneticPr fontId="1"/>
  </si>
  <si>
    <t>共産</t>
    <rPh sb="0" eb="2">
      <t>ｃ</t>
    </rPh>
    <phoneticPr fontId="1"/>
  </si>
  <si>
    <t>共産を含む野党統一候補</t>
    <rPh sb="0" eb="2">
      <t>ｃ</t>
    </rPh>
    <rPh sb="2" eb="5">
      <t>ｗｆｆ</t>
    </rPh>
    <rPh sb="5" eb="7">
      <t>ヤトウ</t>
    </rPh>
    <rPh sb="7" eb="9">
      <t>トウイツ</t>
    </rPh>
    <rPh sb="9" eb="11">
      <t>コウホ</t>
    </rPh>
    <phoneticPr fontId="1"/>
  </si>
  <si>
    <t>社民</t>
    <rPh sb="0" eb="2">
      <t>シャミン</t>
    </rPh>
    <phoneticPr fontId="1"/>
  </si>
  <si>
    <t>生活</t>
    <rPh sb="0" eb="2">
      <t>セイカツ</t>
    </rPh>
    <phoneticPr fontId="1"/>
  </si>
  <si>
    <t>元気</t>
    <rPh sb="0" eb="2">
      <t>ゲンキ</t>
    </rPh>
    <phoneticPr fontId="1"/>
  </si>
  <si>
    <t>改革</t>
    <rPh sb="0" eb="2">
      <t>カイカク</t>
    </rPh>
    <phoneticPr fontId="1"/>
  </si>
  <si>
    <t>その他</t>
    <rPh sb="2" eb="3">
      <t>タ</t>
    </rPh>
    <phoneticPr fontId="1"/>
  </si>
  <si>
    <t>分からない</t>
    <rPh sb="0" eb="1">
      <t>ワ</t>
    </rPh>
    <phoneticPr fontId="1"/>
  </si>
  <si>
    <t>計</t>
    <rPh sb="0" eb="1">
      <t>ケイ</t>
    </rPh>
    <phoneticPr fontId="1"/>
  </si>
  <si>
    <t>小選挙区制に賛成</t>
    <rPh sb="0" eb="4">
      <t>ショウセンキョク</t>
    </rPh>
    <rPh sb="4" eb="5">
      <t>セイ</t>
    </rPh>
    <rPh sb="6" eb="8">
      <t>サンセイ</t>
    </rPh>
    <phoneticPr fontId="1"/>
  </si>
  <si>
    <t>小選挙区制に反対</t>
    <rPh sb="0" eb="4">
      <t>ショウセンキョク</t>
    </rPh>
    <rPh sb="4" eb="5">
      <t>セイ</t>
    </rPh>
    <rPh sb="6" eb="8">
      <t>ハンタイ</t>
    </rPh>
    <phoneticPr fontId="1"/>
  </si>
  <si>
    <t>行かない</t>
    <rPh sb="0" eb="1">
      <t>イ</t>
    </rPh>
    <phoneticPr fontId="1"/>
  </si>
  <si>
    <t>入れるところがない</t>
    <rPh sb="0" eb="1">
      <t>イ</t>
    </rPh>
    <phoneticPr fontId="1"/>
  </si>
  <si>
    <t>無所属</t>
    <rPh sb="0" eb="3">
      <t>ムショゾク</t>
    </rPh>
    <phoneticPr fontId="1"/>
  </si>
  <si>
    <t>自民党</t>
  </si>
  <si>
    <t>民主党</t>
  </si>
  <si>
    <t>維新</t>
  </si>
  <si>
    <t>公明党</t>
  </si>
  <si>
    <t>差</t>
    <rPh sb="0" eb="1">
      <t>サ</t>
    </rPh>
    <phoneticPr fontId="1"/>
  </si>
  <si>
    <t>共産党</t>
  </si>
  <si>
    <t>次世代</t>
  </si>
  <si>
    <t>社民党</t>
  </si>
  <si>
    <t>生活</t>
  </si>
  <si>
    <t>諸派</t>
  </si>
  <si>
    <t>補正値</t>
    <rPh sb="0" eb="2">
      <t>ホセイ</t>
    </rPh>
    <rPh sb="2" eb="3">
      <t>アタイ</t>
    </rPh>
    <phoneticPr fontId="1"/>
  </si>
  <si>
    <t>民主</t>
    <rPh sb="0" eb="2">
      <t>ミンシュ</t>
    </rPh>
    <phoneticPr fontId="1"/>
  </si>
  <si>
    <t>維新</t>
    <rPh sb="0" eb="2">
      <t>イシン</t>
    </rPh>
    <phoneticPr fontId="1"/>
  </si>
  <si>
    <t>公明を補正</t>
    <rPh sb="0" eb="2">
      <t>コウメイ</t>
    </rPh>
    <rPh sb="3" eb="5">
      <t>ホセイ</t>
    </rPh>
    <phoneticPr fontId="1"/>
  </si>
  <si>
    <t>自公を補正</t>
    <rPh sb="0" eb="2">
      <t>ジコウ</t>
    </rPh>
    <rPh sb="3" eb="5">
      <t>ホセイ</t>
    </rPh>
    <phoneticPr fontId="1"/>
  </si>
  <si>
    <t>公明補正得票数</t>
    <rPh sb="0" eb="2">
      <t>コウメイ</t>
    </rPh>
    <rPh sb="2" eb="4">
      <t>ホセイ</t>
    </rPh>
    <rPh sb="4" eb="7">
      <t>ｔｓ</t>
    </rPh>
    <phoneticPr fontId="1"/>
  </si>
  <si>
    <t>調査得票数</t>
    <rPh sb="0" eb="2">
      <t>チョウサ</t>
    </rPh>
    <rPh sb="2" eb="5">
      <t>ｔｓ</t>
    </rPh>
    <phoneticPr fontId="1"/>
  </si>
  <si>
    <t>自公民維を補正</t>
    <rPh sb="0" eb="2">
      <t>ジコウ</t>
    </rPh>
    <rPh sb="2" eb="3">
      <t>ミン</t>
    </rPh>
    <rPh sb="3" eb="4">
      <t>イ</t>
    </rPh>
    <rPh sb="5" eb="7">
      <t>ホセイ</t>
    </rPh>
    <phoneticPr fontId="1"/>
  </si>
  <si>
    <t>民主</t>
    <phoneticPr fontId="1"/>
  </si>
  <si>
    <t>統一野党</t>
    <rPh sb="0" eb="2">
      <t>トウイツ</t>
    </rPh>
    <rPh sb="2" eb="4">
      <t>ヤトウ</t>
    </rPh>
    <phoneticPr fontId="1"/>
  </si>
  <si>
    <t>計算式：</t>
    <rPh sb="0" eb="3">
      <t>ケイサンシキ</t>
    </rPh>
    <phoneticPr fontId="1"/>
  </si>
  <si>
    <t>公明補正得票数=X</t>
    <rPh sb="0" eb="2">
      <t>コウメイ</t>
    </rPh>
    <rPh sb="2" eb="4">
      <t>ホセイ</t>
    </rPh>
    <rPh sb="4" eb="7">
      <t>ｔｓ</t>
    </rPh>
    <phoneticPr fontId="1"/>
  </si>
  <si>
    <t>非補正政党計</t>
    <rPh sb="0" eb="1">
      <t>ヒ</t>
    </rPh>
    <rPh sb="1" eb="3">
      <t>ホセイ</t>
    </rPh>
    <rPh sb="3" eb="5">
      <t>セイトウ</t>
    </rPh>
    <rPh sb="5" eb="6">
      <t>ケイ</t>
    </rPh>
    <phoneticPr fontId="1"/>
  </si>
  <si>
    <t>補正政党計</t>
    <rPh sb="0" eb="2">
      <t>ホセイ</t>
    </rPh>
    <rPh sb="2" eb="4">
      <t>セイトウ</t>
    </rPh>
    <rPh sb="4" eb="5">
      <t>ケイ</t>
    </rPh>
    <phoneticPr fontId="1"/>
  </si>
  <si>
    <t>A</t>
    <phoneticPr fontId="1"/>
  </si>
  <si>
    <t>B</t>
    <phoneticPr fontId="1"/>
  </si>
  <si>
    <t>A-B</t>
    <phoneticPr fontId="1"/>
  </si>
  <si>
    <t>C</t>
    <phoneticPr fontId="1"/>
  </si>
  <si>
    <t>X=C÷(A-B)</t>
    <phoneticPr fontId="1"/>
  </si>
  <si>
    <t>自民÷統一野党</t>
    <rPh sb="0" eb="2">
      <t>ジミン</t>
    </rPh>
    <rPh sb="3" eb="5">
      <t>トウイツ</t>
    </rPh>
    <rPh sb="5" eb="7">
      <t>ヤトウ</t>
    </rPh>
    <phoneticPr fontId="1"/>
  </si>
  <si>
    <t>14年自民得票率</t>
    <rPh sb="5" eb="8">
      <t>ｔｒ</t>
    </rPh>
    <phoneticPr fontId="1"/>
  </si>
  <si>
    <t>14年公明得票率×非補正政党得票数計</t>
    <rPh sb="14" eb="17">
      <t>ｔｓ</t>
    </rPh>
    <phoneticPr fontId="1"/>
  </si>
  <si>
    <t>14年公明得票率</t>
    <rPh sb="5" eb="8">
      <t>ｔｒ</t>
    </rPh>
    <phoneticPr fontId="1"/>
  </si>
  <si>
    <t>14年自民得票率÷14年公明得票率</t>
    <rPh sb="3" eb="5">
      <t>ジミン</t>
    </rPh>
    <rPh sb="5" eb="8">
      <t>ｔｒ</t>
    </rPh>
    <rPh sb="12" eb="14">
      <t>コウメイ</t>
    </rPh>
    <rPh sb="14" eb="17">
      <t>ｔｒ</t>
    </rPh>
    <phoneticPr fontId="1"/>
  </si>
  <si>
    <t>14年自公得票率計</t>
    <rPh sb="3" eb="5">
      <t>ジコウ</t>
    </rPh>
    <rPh sb="5" eb="8">
      <t>ｔｒ</t>
    </rPh>
    <rPh sb="8" eb="9">
      <t>ケイ</t>
    </rPh>
    <phoneticPr fontId="1"/>
  </si>
  <si>
    <t>14年自公得票率計÷14年公明得票率</t>
    <rPh sb="3" eb="5">
      <t>ジコウ</t>
    </rPh>
    <rPh sb="5" eb="8">
      <t>ｔｒ</t>
    </rPh>
    <rPh sb="8" eb="9">
      <t>ケイ</t>
    </rPh>
    <rPh sb="13" eb="15">
      <t>コウメイ</t>
    </rPh>
    <rPh sb="15" eb="18">
      <t>ｔｒ</t>
    </rPh>
    <phoneticPr fontId="1"/>
  </si>
  <si>
    <t>100-14年自公得票率計</t>
    <rPh sb="7" eb="9">
      <t>ジコウ</t>
    </rPh>
    <rPh sb="9" eb="12">
      <t>ｔｒ</t>
    </rPh>
    <rPh sb="12" eb="13">
      <t>ケイ</t>
    </rPh>
    <phoneticPr fontId="1"/>
  </si>
  <si>
    <t>（100-14年自公得票率）×（14年自公得票率÷14年公明得票率）</t>
    <rPh sb="30" eb="33">
      <t>ｔｒ</t>
    </rPh>
    <phoneticPr fontId="1"/>
  </si>
  <si>
    <t>X÷(X + 非補正政党得票数計)=14年公明得票率÷100</t>
    <rPh sb="7" eb="8">
      <t>ヒ</t>
    </rPh>
    <rPh sb="8" eb="10">
      <t>ホセイ</t>
    </rPh>
    <rPh sb="10" eb="12">
      <t>セイトウ</t>
    </rPh>
    <rPh sb="12" eb="15">
      <t>ｔｓ</t>
    </rPh>
    <rPh sb="15" eb="16">
      <t>ケイ</t>
    </rPh>
    <rPh sb="21" eb="23">
      <t>コウメイ</t>
    </rPh>
    <rPh sb="23" eb="26">
      <t>ｔｒ</t>
    </rPh>
    <phoneticPr fontId="1"/>
  </si>
  <si>
    <t>X=14年公明得票率 * 非補正政党得票数計÷(100-14年公明得票率)</t>
    <rPh sb="5" eb="7">
      <t>コウメイ</t>
    </rPh>
    <rPh sb="7" eb="10">
      <t>ｔｒ</t>
    </rPh>
    <rPh sb="13" eb="14">
      <t>ヒ</t>
    </rPh>
    <rPh sb="14" eb="16">
      <t>ホセイ</t>
    </rPh>
    <rPh sb="16" eb="18">
      <t>セイトウ</t>
    </rPh>
    <rPh sb="18" eb="21">
      <t>ｔｓ</t>
    </rPh>
    <rPh sb="21" eb="22">
      <t>ケイ</t>
    </rPh>
    <phoneticPr fontId="1"/>
  </si>
  <si>
    <t>14年比例区</t>
    <rPh sb="3" eb="6">
      <t>ｈｋ</t>
    </rPh>
    <phoneticPr fontId="1"/>
  </si>
  <si>
    <t>自由民主党</t>
    <rPh sb="0" eb="5">
      <t>ジユウミンシュトウ</t>
    </rPh>
    <phoneticPr fontId="1"/>
  </si>
  <si>
    <t>維新の党</t>
    <rPh sb="0" eb="2">
      <t>イシン</t>
    </rPh>
    <rPh sb="3" eb="4">
      <t>トウ</t>
    </rPh>
    <phoneticPr fontId="1"/>
  </si>
  <si>
    <t>おおさか維新の会</t>
    <rPh sb="4" eb="6">
      <t>イシン</t>
    </rPh>
    <rPh sb="7" eb="8">
      <t>カイ</t>
    </rPh>
    <phoneticPr fontId="1"/>
  </si>
  <si>
    <t>公明党</t>
    <rPh sb="0" eb="2">
      <t>コウメイ</t>
    </rPh>
    <rPh sb="2" eb="3">
      <t>トウ</t>
    </rPh>
    <phoneticPr fontId="1"/>
  </si>
  <si>
    <t>共産党</t>
    <rPh sb="0" eb="3">
      <t>ｃｐ</t>
    </rPh>
    <phoneticPr fontId="1"/>
  </si>
  <si>
    <t>日本を元気にする会</t>
  </si>
  <si>
    <t>新党改革</t>
  </si>
  <si>
    <t>日本のこころを大切にする党</t>
  </si>
  <si>
    <t>生活の党と山本太郎となかまたち</t>
  </si>
  <si>
    <t>社会民主党</t>
    <rPh sb="0" eb="2">
      <t>シャカイ</t>
    </rPh>
    <rPh sb="2" eb="4">
      <t>ミンシュ</t>
    </rPh>
    <rPh sb="4" eb="5">
      <t>トウ</t>
    </rPh>
    <phoneticPr fontId="1"/>
  </si>
  <si>
    <t>共産党を含む野党統一候補</t>
    <rPh sb="0" eb="2">
      <t>ｃ</t>
    </rPh>
    <rPh sb="2" eb="3">
      <t>トウ</t>
    </rPh>
    <rPh sb="3" eb="6">
      <t>ｗｆｆ</t>
    </rPh>
    <rPh sb="6" eb="8">
      <t>ヤトウ</t>
    </rPh>
    <rPh sb="8" eb="10">
      <t>トウイツ</t>
    </rPh>
    <rPh sb="10" eb="12">
      <t>コウホ</t>
    </rPh>
    <phoneticPr fontId="1"/>
  </si>
  <si>
    <t>14年公明得票率</t>
    <phoneticPr fontId="1"/>
  </si>
  <si>
    <t>100-14年公明得票率</t>
    <phoneticPr fontId="1"/>
  </si>
  <si>
    <r>
      <t>（14年自民得票率÷14年公明得票率）÷自民得票数調査値×14年自公得票率計 * 補正政党</t>
    </r>
    <r>
      <rPr>
        <sz val="11"/>
        <color rgb="FFFF0000"/>
        <rFont val="ＭＳ Ｐゴシック"/>
        <family val="3"/>
        <charset val="128"/>
        <scheme val="minor"/>
      </rPr>
      <t>得票数計</t>
    </r>
    <rPh sb="34" eb="37">
      <t>ｔｒ</t>
    </rPh>
    <rPh sb="43" eb="45">
      <t>セイトウ</t>
    </rPh>
    <rPh sb="45" eb="48">
      <t>ｔｓ</t>
    </rPh>
    <rPh sb="48" eb="49">
      <t>ケイ</t>
    </rPh>
    <phoneticPr fontId="1"/>
  </si>
  <si>
    <r>
      <t>14年自公得票率</t>
    </r>
    <r>
      <rPr>
        <sz val="11"/>
        <color rgb="FFFF0000"/>
        <rFont val="ＭＳ Ｐゴシック"/>
        <family val="3"/>
        <charset val="128"/>
        <scheme val="minor"/>
      </rPr>
      <t>計</t>
    </r>
    <r>
      <rPr>
        <sz val="11"/>
        <color theme="1"/>
        <rFont val="ＭＳ Ｐゴシック"/>
        <family val="2"/>
        <scheme val="minor"/>
      </rPr>
      <t xml:space="preserve"> * 非補正政党</t>
    </r>
    <r>
      <rPr>
        <sz val="11"/>
        <color rgb="FFFF0000"/>
        <rFont val="ＭＳ Ｐゴシック"/>
        <family val="3"/>
        <charset val="128"/>
        <scheme val="minor"/>
      </rPr>
      <t>得票数計</t>
    </r>
    <rPh sb="3" eb="5">
      <t>ジコウ</t>
    </rPh>
    <rPh sb="5" eb="8">
      <t>ｔｒ</t>
    </rPh>
    <rPh sb="8" eb="9">
      <t>ケイ</t>
    </rPh>
    <rPh sb="12" eb="13">
      <t>ヒ</t>
    </rPh>
    <rPh sb="13" eb="15">
      <t>ホセイ</t>
    </rPh>
    <rPh sb="15" eb="17">
      <t>セイトウ</t>
    </rPh>
    <rPh sb="17" eb="20">
      <t>ｔｓ</t>
    </rPh>
    <rPh sb="20" eb="21">
      <t>ケイ</t>
    </rPh>
    <phoneticPr fontId="1"/>
  </si>
  <si>
    <r>
      <t xml:space="preserve">自民補正得票数=公明補正得票数 * </t>
    </r>
    <r>
      <rPr>
        <sz val="11"/>
        <color rgb="FF0070C0"/>
        <rFont val="ＭＳ Ｐゴシック"/>
        <family val="3"/>
        <charset val="128"/>
        <scheme val="minor"/>
      </rPr>
      <t>2.41</t>
    </r>
    <rPh sb="0" eb="2">
      <t>ジミン</t>
    </rPh>
    <rPh sb="2" eb="4">
      <t>ホセイ</t>
    </rPh>
    <rPh sb="4" eb="7">
      <t>ｔｓ</t>
    </rPh>
    <phoneticPr fontId="1"/>
  </si>
  <si>
    <t>おおさか維新</t>
  </si>
  <si>
    <t>比例区</t>
    <rPh sb="0" eb="3">
      <t>ｈｋ</t>
    </rPh>
    <phoneticPr fontId="1"/>
  </si>
  <si>
    <t>議席</t>
    <rPh sb="0" eb="2">
      <t>ギセキ</t>
    </rPh>
    <phoneticPr fontId="1"/>
  </si>
  <si>
    <t>得票数</t>
    <rPh sb="0" eb="3">
      <t>ｔｓ</t>
    </rPh>
    <phoneticPr fontId="1"/>
  </si>
  <si>
    <t>自民に流れる割合</t>
    <rPh sb="0" eb="2">
      <t>ジミン</t>
    </rPh>
    <rPh sb="3" eb="4">
      <t>ナガ</t>
    </rPh>
    <rPh sb="6" eb="8">
      <t>ワリアイ</t>
    </rPh>
    <phoneticPr fontId="1"/>
  </si>
  <si>
    <t>自民に流れる票数</t>
    <rPh sb="0" eb="2">
      <t>ジミン</t>
    </rPh>
    <rPh sb="3" eb="4">
      <t>ナガ</t>
    </rPh>
    <rPh sb="6" eb="8">
      <t>ヒョウスウ</t>
    </rPh>
    <phoneticPr fontId="1"/>
  </si>
  <si>
    <t>小選挙区</t>
    <rPh sb="0" eb="1">
      <t>ショウ</t>
    </rPh>
    <rPh sb="1" eb="4">
      <t>センキョク</t>
    </rPh>
    <phoneticPr fontId="1"/>
  </si>
  <si>
    <t>自民に流れる票数＋自民小選挙区得票数</t>
    <rPh sb="0" eb="2">
      <t>ジミン</t>
    </rPh>
    <rPh sb="3" eb="4">
      <t>ナガ</t>
    </rPh>
    <rPh sb="6" eb="8">
      <t>ヒョウスウ</t>
    </rPh>
    <rPh sb="9" eb="11">
      <t>ジミン</t>
    </rPh>
    <rPh sb="11" eb="15">
      <t>ショウセンキョク</t>
    </rPh>
    <rPh sb="15" eb="18">
      <t>ｔｓ</t>
    </rPh>
    <phoneticPr fontId="1"/>
  </si>
  <si>
    <t>上÷下</t>
    <rPh sb="0" eb="1">
      <t>ウエ</t>
    </rPh>
    <rPh sb="2" eb="3">
      <t>シタ</t>
    </rPh>
    <phoneticPr fontId="1"/>
  </si>
  <si>
    <t>得票率</t>
    <rPh sb="0" eb="3">
      <t>ｔｒ</t>
    </rPh>
    <phoneticPr fontId="8"/>
  </si>
  <si>
    <t>補正得票率を按分</t>
    <rPh sb="0" eb="2">
      <t>ホセイ</t>
    </rPh>
    <rPh sb="2" eb="5">
      <t>ｔｒ</t>
    </rPh>
    <rPh sb="6" eb="8">
      <t>アンブン</t>
    </rPh>
    <phoneticPr fontId="1"/>
  </si>
  <si>
    <t>6:4で按分</t>
    <phoneticPr fontId="1"/>
  </si>
  <si>
    <t>9:1で按分</t>
    <phoneticPr fontId="1"/>
  </si>
  <si>
    <t>得票率1</t>
    <rPh sb="0" eb="3">
      <t>ｔｒ</t>
    </rPh>
    <phoneticPr fontId="1"/>
  </si>
  <si>
    <t>得票率2</t>
    <rPh sb="0" eb="3">
      <t>ｔｒ</t>
    </rPh>
    <phoneticPr fontId="1"/>
  </si>
  <si>
    <t>野党補正係数=（14年自民得票率÷14年公明得票率）×公明補正得票数÷自民得票数調査値</t>
    <rPh sb="0" eb="2">
      <t>ヤトウ</t>
    </rPh>
    <rPh sb="2" eb="4">
      <t>ホセイ</t>
    </rPh>
    <rPh sb="4" eb="6">
      <t>ケイスウ</t>
    </rPh>
    <rPh sb="13" eb="16">
      <t>ｔｒ</t>
    </rPh>
    <rPh sb="22" eb="25">
      <t>ｔｒ</t>
    </rPh>
    <rPh sb="27" eb="29">
      <t>コウメイ</t>
    </rPh>
    <rPh sb="29" eb="31">
      <t>ホセイ</t>
    </rPh>
    <rPh sb="31" eb="34">
      <t>ｔｓ</t>
    </rPh>
    <phoneticPr fontId="1"/>
  </si>
  <si>
    <t>自民党</t>
    <phoneticPr fontId="1"/>
  </si>
  <si>
    <t>民主党</t>
    <phoneticPr fontId="1"/>
  </si>
  <si>
    <t>自民÷民主</t>
    <rPh sb="0" eb="2">
      <t>ジミン</t>
    </rPh>
    <rPh sb="3" eb="5">
      <t>ミンシュ</t>
    </rPh>
    <phoneticPr fontId="1"/>
  </si>
  <si>
    <t>小選挙区全国</t>
    <rPh sb="0" eb="1">
      <t>ショウ</t>
    </rPh>
    <rPh sb="1" eb="4">
      <t>センキョク</t>
    </rPh>
    <rPh sb="4" eb="6">
      <t>ゼンコク</t>
    </rPh>
    <phoneticPr fontId="1"/>
  </si>
  <si>
    <t>比例区全国</t>
    <rPh sb="0" eb="3">
      <t>ｈｋ</t>
    </rPh>
    <rPh sb="3" eb="5">
      <t>ゼンコク</t>
    </rPh>
    <phoneticPr fontId="1"/>
  </si>
  <si>
    <t>自民÷共産</t>
    <rPh sb="0" eb="2">
      <t>ジミン</t>
    </rPh>
    <rPh sb="3" eb="5">
      <t>ｃ</t>
    </rPh>
    <phoneticPr fontId="1"/>
  </si>
  <si>
    <t>民主÷共産</t>
    <rPh sb="3" eb="5">
      <t>ｃ</t>
    </rPh>
    <phoneticPr fontId="1"/>
  </si>
  <si>
    <t>東京都</t>
  </si>
  <si>
    <t>得票数</t>
    <rPh sb="0" eb="3">
      <t>ｔｓ</t>
    </rPh>
    <phoneticPr fontId="1"/>
  </si>
  <si>
    <t>得票率</t>
    <rPh sb="0" eb="3">
      <t>ｔｒ</t>
    </rPh>
    <phoneticPr fontId="1"/>
  </si>
  <si>
    <t>比例区（全国）</t>
    <rPh sb="0" eb="3">
      <t>ｈｋ</t>
    </rPh>
    <rPh sb="4" eb="6">
      <t>ゼンコク</t>
    </rPh>
    <phoneticPr fontId="1"/>
  </si>
  <si>
    <t>小選挙区（東京）</t>
    <rPh sb="0" eb="1">
      <t>ショウ</t>
    </rPh>
    <rPh sb="1" eb="4">
      <t>センキョク</t>
    </rPh>
    <rPh sb="5" eb="7">
      <t>ｔｋ</t>
    </rPh>
    <phoneticPr fontId="1"/>
  </si>
  <si>
    <t>得票総数</t>
  </si>
  <si>
    <t>14年衆院選小選挙区東京得票率</t>
    <rPh sb="6" eb="10">
      <t>ショウセンキョク</t>
    </rPh>
    <rPh sb="10" eb="12">
      <t>ｔｋ</t>
    </rPh>
    <rPh sb="12" eb="15">
      <t>ｔｒ</t>
    </rPh>
    <phoneticPr fontId="1"/>
  </si>
  <si>
    <t>※実績値は比例区東京ブロックの値</t>
    <rPh sb="1" eb="4">
      <t>ジッセキチ</t>
    </rPh>
    <rPh sb="5" eb="8">
      <t>ｈｋ</t>
    </rPh>
    <rPh sb="8" eb="10">
      <t>ｔｋ</t>
    </rPh>
    <rPh sb="15" eb="16">
      <t>アタイ</t>
    </rPh>
    <phoneticPr fontId="1"/>
  </si>
  <si>
    <r>
      <t xml:space="preserve">自民補正得票数=公明補正得票数 * </t>
    </r>
    <r>
      <rPr>
        <sz val="11"/>
        <color rgb="FF0070C0"/>
        <rFont val="ＭＳ Ｐゴシック"/>
        <family val="3"/>
        <charset val="128"/>
        <scheme val="minor"/>
      </rPr>
      <t>2.6</t>
    </r>
    <rPh sb="0" eb="2">
      <t>ジミン</t>
    </rPh>
    <rPh sb="2" eb="4">
      <t>ホセイ</t>
    </rPh>
    <rPh sb="4" eb="7">
      <t>ｔｓ</t>
    </rPh>
    <phoneticPr fontId="1"/>
  </si>
  <si>
    <r>
      <t>X=14年自公得票率計÷(100-14年自公得票率計)÷</t>
    </r>
    <r>
      <rPr>
        <sz val="11"/>
        <color rgb="FFFF0000"/>
        <rFont val="ＭＳ Ｐゴシック"/>
        <family val="3"/>
        <charset val="128"/>
        <scheme val="minor"/>
      </rPr>
      <t>3.6</t>
    </r>
    <r>
      <rPr>
        <sz val="11"/>
        <color theme="1"/>
        <rFont val="ＭＳ Ｐゴシック"/>
        <family val="2"/>
        <scheme val="minor"/>
      </rPr>
      <t xml:space="preserve"> * 非補正政党得票数計</t>
    </r>
    <rPh sb="5" eb="7">
      <t>ジコウ</t>
    </rPh>
    <rPh sb="7" eb="10">
      <t>ｔｒ</t>
    </rPh>
    <rPh sb="10" eb="11">
      <t>ケイ</t>
    </rPh>
    <rPh sb="20" eb="22">
      <t>ジコウ</t>
    </rPh>
    <rPh sb="22" eb="25">
      <t>ｔｒ</t>
    </rPh>
    <rPh sb="25" eb="26">
      <t>ケイ</t>
    </rPh>
    <rPh sb="34" eb="35">
      <t>ヒ</t>
    </rPh>
    <rPh sb="35" eb="37">
      <t>ホセイ</t>
    </rPh>
    <rPh sb="37" eb="39">
      <t>セイトウ</t>
    </rPh>
    <rPh sb="39" eb="42">
      <t>ｔｓ</t>
    </rPh>
    <rPh sb="42" eb="43">
      <t>ケイ</t>
    </rPh>
    <phoneticPr fontId="1"/>
  </si>
  <si>
    <t>自公補正得票数=3.6X</t>
    <rPh sb="0" eb="2">
      <t>ジコウ</t>
    </rPh>
    <rPh sb="2" eb="4">
      <t>ホセイ</t>
    </rPh>
    <rPh sb="4" eb="7">
      <t>ｔｓ</t>
    </rPh>
    <phoneticPr fontId="1"/>
  </si>
  <si>
    <t>3.6X÷(3.6X + 非補正政党得票数計)=14年自公得票率計÷100</t>
    <rPh sb="13" eb="14">
      <t>ヒ</t>
    </rPh>
    <rPh sb="14" eb="16">
      <t>ホセイ</t>
    </rPh>
    <rPh sb="16" eb="18">
      <t>セイトウ</t>
    </rPh>
    <rPh sb="18" eb="21">
      <t>ｔｓ</t>
    </rPh>
    <rPh sb="21" eb="22">
      <t>ケイ</t>
    </rPh>
    <rPh sb="27" eb="29">
      <t>ジコウ</t>
    </rPh>
    <rPh sb="29" eb="32">
      <t>ｔｒ</t>
    </rPh>
    <rPh sb="32" eb="33">
      <t>ケイ</t>
    </rPh>
    <phoneticPr fontId="1"/>
  </si>
  <si>
    <t>3.6X÷(3.6X + 野党補正係数 * 補正政党得票数計 + 非補正政党得票数計)=14年自公得票率計÷100</t>
    <rPh sb="33" eb="34">
      <t>ヒ</t>
    </rPh>
    <rPh sb="34" eb="36">
      <t>ホセイ</t>
    </rPh>
    <rPh sb="36" eb="38">
      <t>セイトウ</t>
    </rPh>
    <rPh sb="38" eb="41">
      <t>ｔｓ</t>
    </rPh>
    <rPh sb="41" eb="42">
      <t>ケイ</t>
    </rPh>
    <rPh sb="47" eb="49">
      <t>ジコウ</t>
    </rPh>
    <rPh sb="49" eb="52">
      <t>ｔｒ</t>
    </rPh>
    <rPh sb="52" eb="53">
      <t>ケイ</t>
    </rPh>
    <phoneticPr fontId="1"/>
  </si>
  <si>
    <t>自公得票率を14年衆院選比例区の各党得票率に合わせ、（自民の補正得票数÷自民の調査得票数）＝（民主・維新の補正得票数÷民主・維新の調査得票数）になるようにする</t>
    <rPh sb="32" eb="35">
      <t>ｔｓ</t>
    </rPh>
    <rPh sb="41" eb="44">
      <t>ｔｓ</t>
    </rPh>
    <rPh sb="55" eb="58">
      <t>ｔｓ</t>
    </rPh>
    <rPh sb="67" eb="70">
      <t>ｔｓ</t>
    </rPh>
    <phoneticPr fontId="1"/>
  </si>
  <si>
    <t>比例区(東京)</t>
    <rPh sb="0" eb="3">
      <t>ｈｋ</t>
    </rPh>
    <rPh sb="4" eb="6">
      <t>ｔｋ</t>
    </rPh>
    <phoneticPr fontId="1"/>
  </si>
  <si>
    <t>全国÷東京</t>
    <rPh sb="0" eb="2">
      <t>ゼンコク</t>
    </rPh>
    <rPh sb="3" eb="5">
      <t>ｔｋ</t>
    </rPh>
    <phoneticPr fontId="1"/>
  </si>
  <si>
    <t>計</t>
    <rPh sb="0" eb="1">
      <t>ケイ</t>
    </rPh>
    <phoneticPr fontId="1"/>
  </si>
  <si>
    <t>全国-東京</t>
    <phoneticPr fontId="1"/>
  </si>
  <si>
    <t>比例区東京</t>
    <rPh sb="0" eb="3">
      <t>ｈｋ</t>
    </rPh>
    <rPh sb="3" eb="5">
      <t>ｔｋ</t>
    </rPh>
    <phoneticPr fontId="1"/>
  </si>
  <si>
    <t>小選挙区東京</t>
    <rPh sb="0" eb="1">
      <t>ショウ</t>
    </rPh>
    <rPh sb="1" eb="4">
      <t>センキョク</t>
    </rPh>
    <rPh sb="4" eb="6">
      <t>ｔｋ</t>
    </rPh>
    <phoneticPr fontId="1"/>
  </si>
  <si>
    <t>統一野党1</t>
    <rPh sb="0" eb="2">
      <t>トウイツ</t>
    </rPh>
    <rPh sb="2" eb="4">
      <t>ヤトウ</t>
    </rPh>
    <phoneticPr fontId="1"/>
  </si>
  <si>
    <t>底上げ自民1</t>
    <rPh sb="0" eb="2">
      <t>ソコア</t>
    </rPh>
    <rPh sb="3" eb="5">
      <t>ジミン</t>
    </rPh>
    <phoneticPr fontId="1"/>
  </si>
  <si>
    <t>統一野党2</t>
    <rPh sb="0" eb="2">
      <t>トウイツ</t>
    </rPh>
    <rPh sb="2" eb="4">
      <t>ヤトウ</t>
    </rPh>
    <phoneticPr fontId="1"/>
  </si>
  <si>
    <t>底上げ自民2</t>
    <rPh sb="0" eb="2">
      <t>ソコア</t>
    </rPh>
    <rPh sb="3" eb="5">
      <t>ジミン</t>
    </rPh>
    <phoneticPr fontId="1"/>
  </si>
  <si>
    <t>東京補正得票数</t>
    <rPh sb="0" eb="2">
      <t>ｔｋ</t>
    </rPh>
    <rPh sb="2" eb="4">
      <t>ホセイ</t>
    </rPh>
    <rPh sb="4" eb="7">
      <t>ｔｓ</t>
    </rPh>
    <phoneticPr fontId="1"/>
  </si>
  <si>
    <t>東京補正得票率(a）</t>
    <rPh sb="0" eb="2">
      <t>ｔｋ</t>
    </rPh>
    <rPh sb="2" eb="4">
      <t>ホセイ</t>
    </rPh>
    <rPh sb="4" eb="7">
      <t>ｔｒ</t>
    </rPh>
    <phoneticPr fontId="1"/>
  </si>
  <si>
    <t>下方推計係数（b）</t>
    <rPh sb="4" eb="6">
      <t>ケイスウ</t>
    </rPh>
    <phoneticPr fontId="1"/>
  </si>
  <si>
    <t>下方推計得票率（c=a*b）</t>
    <rPh sb="4" eb="7">
      <t>ｔｒ</t>
    </rPh>
    <phoneticPr fontId="1"/>
  </si>
  <si>
    <t>下方推計得票率差分（d=a-c）</t>
    <rPh sb="4" eb="7">
      <t>ｔｒ</t>
    </rPh>
    <rPh sb="7" eb="9">
      <t>サブン</t>
    </rPh>
    <phoneticPr fontId="1"/>
  </si>
  <si>
    <t>上方推計係数（e）</t>
    <rPh sb="4" eb="6">
      <t>ケイスウ</t>
    </rPh>
    <phoneticPr fontId="1"/>
  </si>
  <si>
    <t>上方推計得票率差分（f=d計*e）</t>
    <rPh sb="4" eb="7">
      <t>ｔｒ</t>
    </rPh>
    <rPh sb="7" eb="9">
      <t>サブン</t>
    </rPh>
    <rPh sb="13" eb="14">
      <t>ケイ</t>
    </rPh>
    <phoneticPr fontId="1"/>
  </si>
  <si>
    <t>上方推計得票率（g=a+f）</t>
    <rPh sb="4" eb="7">
      <t>ｔｒ</t>
    </rPh>
    <phoneticPr fontId="1"/>
  </si>
  <si>
    <t>全国推計得票率1（h=cとg）</t>
    <rPh sb="0" eb="2">
      <t>ゼンコク</t>
    </rPh>
    <rPh sb="2" eb="4">
      <t>スイケイ</t>
    </rPh>
    <rPh sb="4" eb="7">
      <t>ｔｒ</t>
    </rPh>
    <phoneticPr fontId="1"/>
  </si>
  <si>
    <t>全国推計÷東京補正1（i=h/a）</t>
    <rPh sb="0" eb="2">
      <t>ゼンコク</t>
    </rPh>
    <rPh sb="2" eb="4">
      <t>スイケイ</t>
    </rPh>
    <rPh sb="5" eb="7">
      <t>ｔｋ</t>
    </rPh>
    <rPh sb="7" eb="9">
      <t>ホセイ</t>
    </rPh>
    <phoneticPr fontId="1"/>
  </si>
  <si>
    <t>推計係数2</t>
    <rPh sb="0" eb="2">
      <t>スイケイ</t>
    </rPh>
    <rPh sb="2" eb="4">
      <t>ケイスウ</t>
    </rPh>
    <phoneticPr fontId="1"/>
  </si>
  <si>
    <t>維新については維新の党とおおさか維新の会の東京補正得票率で按分する</t>
    <rPh sb="0" eb="2">
      <t>イシン</t>
    </rPh>
    <rPh sb="7" eb="9">
      <t>イシン</t>
    </rPh>
    <rPh sb="10" eb="11">
      <t>トウ</t>
    </rPh>
    <rPh sb="16" eb="18">
      <t>イシン</t>
    </rPh>
    <rPh sb="19" eb="20">
      <t>カイ</t>
    </rPh>
    <rPh sb="21" eb="23">
      <t>ｔｋ</t>
    </rPh>
    <rPh sb="23" eb="25">
      <t>ホセイ</t>
    </rPh>
    <rPh sb="25" eb="28">
      <t>ｔｒ</t>
    </rPh>
    <rPh sb="29" eb="31">
      <t>アンブン</t>
    </rPh>
    <phoneticPr fontId="1"/>
  </si>
  <si>
    <r>
      <t>(全国-東京)÷</t>
    </r>
    <r>
      <rPr>
        <sz val="11"/>
        <color rgb="FFC00000"/>
        <rFont val="ＭＳ Ｐゴシック"/>
        <family val="3"/>
        <charset val="128"/>
        <scheme val="minor"/>
      </rPr>
      <t>6.4</t>
    </r>
    <phoneticPr fontId="1"/>
  </si>
  <si>
    <t>推計係数2（j）</t>
    <rPh sb="0" eb="2">
      <t>スイケイ</t>
    </rPh>
    <rPh sb="2" eb="4">
      <t>ケイスウ</t>
    </rPh>
    <phoneticPr fontId="1"/>
  </si>
  <si>
    <t>全国推計得票率2（k=a*j）</t>
    <rPh sb="0" eb="2">
      <t>ゼンコク</t>
    </rPh>
    <rPh sb="2" eb="4">
      <t>スイケイ</t>
    </rPh>
    <rPh sb="4" eb="7">
      <t>ｔｒ</t>
    </rPh>
    <phoneticPr fontId="1"/>
  </si>
  <si>
    <t>元気</t>
    <rPh sb="0" eb="2">
      <t>ゲンキ</t>
    </rPh>
    <phoneticPr fontId="1"/>
  </si>
  <si>
    <t>得票率は東京と全国とで異なる</t>
    <rPh sb="0" eb="3">
      <t>ｔｒ</t>
    </rPh>
    <rPh sb="4" eb="6">
      <t>ｔｋ</t>
    </rPh>
    <rPh sb="7" eb="9">
      <t>ゼンコク</t>
    </rPh>
    <rPh sb="11" eb="12">
      <t>コト</t>
    </rPh>
    <phoneticPr fontId="1"/>
  </si>
  <si>
    <t>※推計係数については「14年選挙結果」を参照</t>
    <rPh sb="1" eb="5">
      <t>スイケイケイスウ</t>
    </rPh>
    <rPh sb="13" eb="14">
      <t>ユ</t>
    </rPh>
    <rPh sb="14" eb="16">
      <t>エ</t>
    </rPh>
    <rPh sb="16" eb="18">
      <t>ケッカ</t>
    </rPh>
    <rPh sb="20" eb="22">
      <t>サンショウ</t>
    </rPh>
    <phoneticPr fontId="1"/>
  </si>
  <si>
    <t>全国推計得票率を按分</t>
    <rPh sb="0" eb="2">
      <t>ゼンコク</t>
    </rPh>
    <rPh sb="2" eb="4">
      <t>スイケイ</t>
    </rPh>
    <rPh sb="4" eb="7">
      <t>ｔｒ</t>
    </rPh>
    <rPh sb="8" eb="10">
      <t>アンブン</t>
    </rPh>
    <phoneticPr fontId="1"/>
  </si>
  <si>
    <t>（自民+おおさか維新）÷統一野党</t>
    <rPh sb="1" eb="3">
      <t>ジミン</t>
    </rPh>
    <rPh sb="8" eb="10">
      <t>イシン</t>
    </rPh>
    <rPh sb="12" eb="14">
      <t>トウイツ</t>
    </rPh>
    <rPh sb="14" eb="16">
      <t>ヤトウ</t>
    </rPh>
    <phoneticPr fontId="1"/>
  </si>
  <si>
    <t>おおさか維新</t>
    <rPh sb="4" eb="6">
      <t>イシン</t>
    </rPh>
    <phoneticPr fontId="1"/>
  </si>
  <si>
    <t>得票数</t>
    <rPh sb="0" eb="3">
      <t>ｔｓ</t>
    </rPh>
    <phoneticPr fontId="1"/>
  </si>
  <si>
    <t>投票先のデータ総数：1090</t>
    <rPh sb="0" eb="2">
      <t>ｔｈ</t>
    </rPh>
    <rPh sb="2" eb="3">
      <t>サキ</t>
    </rPh>
    <rPh sb="7" eb="9">
      <t>ソウスウ</t>
    </rPh>
    <phoneticPr fontId="1"/>
  </si>
  <si>
    <t>投票先×小選挙区制賛否のデータ総数：1034</t>
    <rPh sb="0" eb="2">
      <t>ｔｈ</t>
    </rPh>
    <rPh sb="2" eb="3">
      <t>サキ</t>
    </rPh>
    <rPh sb="4" eb="9">
      <t>ｓｓ</t>
    </rPh>
    <rPh sb="9" eb="11">
      <t>サンピ</t>
    </rPh>
    <rPh sb="15" eb="17">
      <t>ソウスウ</t>
    </rPh>
    <phoneticPr fontId="1"/>
  </si>
  <si>
    <t>計</t>
    <rPh sb="0" eb="1">
      <t>ケイ</t>
    </rPh>
    <phoneticPr fontId="1"/>
  </si>
  <si>
    <t>得票数計</t>
    <rPh sb="0" eb="3">
      <t>ｔｓ</t>
    </rPh>
    <rPh sb="3" eb="4">
      <t>ケイ</t>
    </rPh>
    <phoneticPr fontId="1"/>
  </si>
  <si>
    <t>2014年衆院選の結果と毎日世論調査の結果に基づくシミュレーション</t>
    <rPh sb="0" eb="5">
      <t>ｚｚｚ</t>
    </rPh>
    <rPh sb="5" eb="7">
      <t>シュウイン</t>
    </rPh>
    <rPh sb="9" eb="11">
      <t>ケッカ</t>
    </rPh>
    <rPh sb="12" eb="14">
      <t>マイニチ</t>
    </rPh>
    <rPh sb="14" eb="16">
      <t>ヨロン</t>
    </rPh>
    <rPh sb="16" eb="18">
      <t>チョウサ</t>
    </rPh>
    <rPh sb="19" eb="21">
      <t>ケッカ</t>
    </rPh>
    <rPh sb="22" eb="23">
      <t>モト</t>
    </rPh>
    <phoneticPr fontId="1"/>
  </si>
  <si>
    <t>2015年10月9日付毎日新聞で発表された世論調査によれば、共産党を含む野党が「選挙協力をすべきだ」と回答したのは民主支持層の6割、共産支持層の9割。</t>
    <rPh sb="0" eb="5">
      <t>ｚｚｚ</t>
    </rPh>
    <phoneticPr fontId="1"/>
  </si>
  <si>
    <t>調査
得票数</t>
    <rPh sb="0" eb="2">
      <t>チョウサ</t>
    </rPh>
    <rPh sb="3" eb="6">
      <t>ｔｓ</t>
    </rPh>
    <phoneticPr fontId="1"/>
  </si>
  <si>
    <t>非補正
調査得票数</t>
    <rPh sb="0" eb="1">
      <t>ヒ</t>
    </rPh>
    <rPh sb="1" eb="3">
      <t>ホセイ</t>
    </rPh>
    <rPh sb="4" eb="6">
      <t>チョウサ</t>
    </rPh>
    <rPh sb="6" eb="9">
      <t>ｔｓ</t>
    </rPh>
    <phoneticPr fontId="1"/>
  </si>
  <si>
    <t>調査
得票率2</t>
    <rPh sb="0" eb="2">
      <t>チョウサ</t>
    </rPh>
    <rPh sb="3" eb="6">
      <t>ｔｒ</t>
    </rPh>
    <phoneticPr fontId="1"/>
  </si>
  <si>
    <t>補正
得票数</t>
    <rPh sb="0" eb="2">
      <t>ホセイ</t>
    </rPh>
    <rPh sb="3" eb="6">
      <t>ｔｓ</t>
    </rPh>
    <phoneticPr fontId="1"/>
  </si>
  <si>
    <t>補正
得票率</t>
    <rPh sb="0" eb="2">
      <t>ホセイ</t>
    </rPh>
    <rPh sb="3" eb="6">
      <t>ｔｒ</t>
    </rPh>
    <phoneticPr fontId="1"/>
  </si>
  <si>
    <t>底上げ
自民1</t>
    <rPh sb="0" eb="2">
      <t>ソコア</t>
    </rPh>
    <rPh sb="4" eb="6">
      <t>ジミン</t>
    </rPh>
    <phoneticPr fontId="1"/>
  </si>
  <si>
    <t>底上げ
自民2</t>
    <rPh sb="0" eb="2">
      <t>ソコア</t>
    </rPh>
    <rPh sb="4" eb="6">
      <t>ジミン</t>
    </rPh>
    <phoneticPr fontId="1"/>
  </si>
  <si>
    <t xml:space="preserve">
調査得票数</t>
    <rPh sb="1" eb="3">
      <t>チョウサ</t>
    </rPh>
    <rPh sb="3" eb="6">
      <t>ｔｓ</t>
    </rPh>
    <phoneticPr fontId="1"/>
  </si>
  <si>
    <t>共産を含む
野党統一候補</t>
    <rPh sb="0" eb="2">
      <t>ｃ</t>
    </rPh>
    <rPh sb="2" eb="5">
      <t>ｗｆｆ</t>
    </rPh>
    <rPh sb="6" eb="8">
      <t>ヤトウ</t>
    </rPh>
    <rPh sb="8" eb="10">
      <t>トウイツ</t>
    </rPh>
    <rPh sb="10" eb="12">
      <t>コウホ</t>
    </rPh>
    <phoneticPr fontId="1"/>
  </si>
  <si>
    <t>日本のこころ</t>
    <rPh sb="0" eb="1">
      <t>ヒ</t>
    </rPh>
    <rPh sb="1" eb="2">
      <t>ホン</t>
    </rPh>
    <phoneticPr fontId="1"/>
  </si>
  <si>
    <t>日本のこころ</t>
    <phoneticPr fontId="1"/>
  </si>
  <si>
    <t>日本のこころ</t>
    <phoneticPr fontId="1"/>
  </si>
  <si>
    <t>日本のこころ</t>
    <phoneticPr fontId="1"/>
  </si>
  <si>
    <t>45.1は自民の14年衆院選小選挙区東京得票率</t>
    <rPh sb="5" eb="7">
      <t>ジミン</t>
    </rPh>
    <rPh sb="14" eb="18">
      <t>ショウセンキョク</t>
    </rPh>
    <rPh sb="18" eb="20">
      <t>ｔｋ</t>
    </rPh>
    <rPh sb="20" eb="23">
      <t>ｔｒ</t>
    </rPh>
    <phoneticPr fontId="1"/>
  </si>
  <si>
    <t>全国推計
得票率1（h=cとg）</t>
    <rPh sb="0" eb="2">
      <t>ゼンコク</t>
    </rPh>
    <rPh sb="2" eb="4">
      <t>スイケイ</t>
    </rPh>
    <rPh sb="5" eb="8">
      <t>ｔｒ</t>
    </rPh>
    <phoneticPr fontId="1"/>
  </si>
  <si>
    <t>共産を含む野党
統一候補</t>
    <rPh sb="0" eb="2">
      <t>ｃ</t>
    </rPh>
    <rPh sb="2" eb="5">
      <t>ｗｆｆ</t>
    </rPh>
    <rPh sb="5" eb="7">
      <t>ヤトウ</t>
    </rPh>
    <rPh sb="8" eb="10">
      <t>トウイツ</t>
    </rPh>
    <rPh sb="10" eb="12">
      <t>コウホ</t>
    </rPh>
    <phoneticPr fontId="1"/>
  </si>
  <si>
    <t>日本のこころを
大切にする党</t>
    <phoneticPr fontId="1"/>
  </si>
  <si>
    <t>生活の党と山本太郎となかまたち</t>
    <phoneticPr fontId="1"/>
  </si>
  <si>
    <t>野党5党（民主・共産・社民・維新・生活）統一候補</t>
    <rPh sb="0" eb="2">
      <t>ヤトウ</t>
    </rPh>
    <rPh sb="3" eb="4">
      <t>トウ</t>
    </rPh>
    <rPh sb="5" eb="7">
      <t>ミンシュ</t>
    </rPh>
    <rPh sb="8" eb="13">
      <t>ｃｓ</t>
    </rPh>
    <rPh sb="14" eb="16">
      <t>イシン</t>
    </rPh>
    <rPh sb="17" eb="19">
      <t>セイカツ</t>
    </rPh>
    <rPh sb="20" eb="22">
      <t>トウイツ</t>
    </rPh>
    <rPh sb="22" eb="24">
      <t>コウホ</t>
    </rPh>
    <phoneticPr fontId="1"/>
  </si>
  <si>
    <t>統一候補に流れる割合</t>
    <rPh sb="0" eb="2">
      <t>トウイツ</t>
    </rPh>
    <rPh sb="2" eb="4">
      <t>コウホ</t>
    </rPh>
    <rPh sb="5" eb="6">
      <t>ナガ</t>
    </rPh>
    <rPh sb="8" eb="10">
      <t>ワリアイ</t>
    </rPh>
    <phoneticPr fontId="1"/>
  </si>
  <si>
    <t>統一候補に流れる票数</t>
    <rPh sb="0" eb="2">
      <t>トウイツ</t>
    </rPh>
    <rPh sb="2" eb="4">
      <t>コウホ</t>
    </rPh>
    <rPh sb="5" eb="6">
      <t>ナガ</t>
    </rPh>
    <rPh sb="8" eb="10">
      <t>ヒョウスウ</t>
    </rPh>
    <phoneticPr fontId="1"/>
  </si>
  <si>
    <t>統一候補</t>
  </si>
  <si>
    <t>自民</t>
  </si>
  <si>
    <t>自民</t>
    <phoneticPr fontId="1"/>
  </si>
  <si>
    <t>民主</t>
  </si>
  <si>
    <t>公明</t>
  </si>
  <si>
    <t>共産</t>
  </si>
  <si>
    <t>社民</t>
  </si>
  <si>
    <t>共産を含む野統一候補</t>
    <rPh sb="0" eb="2">
      <t>ｃ</t>
    </rPh>
    <rPh sb="2" eb="5">
      <t>ｗｆｆ</t>
    </rPh>
    <rPh sb="6" eb="8">
      <t>トウイツ</t>
    </rPh>
    <rPh sb="8" eb="10">
      <t>コウホ</t>
    </rPh>
    <phoneticPr fontId="1"/>
  </si>
  <si>
    <t>共産</t>
    <phoneticPr fontId="1"/>
  </si>
  <si>
    <t>計</t>
    <rPh sb="0" eb="1">
      <t>ケイ</t>
    </rPh>
    <phoneticPr fontId="1"/>
  </si>
  <si>
    <t>日本のこころ</t>
    <rPh sb="0" eb="2">
      <t>ニホン</t>
    </rPh>
    <phoneticPr fontId="1"/>
  </si>
  <si>
    <t>全国</t>
    <rPh sb="0" eb="2">
      <t>ゼンコク</t>
    </rPh>
    <phoneticPr fontId="8"/>
  </si>
  <si>
    <t>東京</t>
    <rPh sb="0" eb="2">
      <t>ｔｋ</t>
    </rPh>
    <phoneticPr fontId="1"/>
  </si>
  <si>
    <t>（2）14年衆院選の比例区得票率</t>
    <rPh sb="5" eb="6">
      <t>ユ</t>
    </rPh>
    <rPh sb="6" eb="9">
      <t>シュウインセン</t>
    </rPh>
    <rPh sb="10" eb="13">
      <t>ｈｋ</t>
    </rPh>
    <rPh sb="13" eb="16">
      <t>ｔｒ</t>
    </rPh>
    <phoneticPr fontId="1"/>
  </si>
  <si>
    <t>全国</t>
    <rPh sb="0" eb="2">
      <t>ゼンコク</t>
    </rPh>
    <phoneticPr fontId="1"/>
  </si>
  <si>
    <t>（3）14年衆院選の小選挙区得票数比</t>
    <rPh sb="5" eb="6">
      <t>ユ</t>
    </rPh>
    <rPh sb="6" eb="9">
      <t>シュウインセン</t>
    </rPh>
    <rPh sb="10" eb="11">
      <t>ショウ</t>
    </rPh>
    <rPh sb="11" eb="14">
      <t>センキョク</t>
    </rPh>
    <rPh sb="14" eb="17">
      <t>ｔｓ</t>
    </rPh>
    <rPh sb="17" eb="18">
      <t>ヒ</t>
    </rPh>
    <phoneticPr fontId="1"/>
  </si>
  <si>
    <t>48.1は自民の14年衆院選小選挙区全国得票率</t>
    <rPh sb="5" eb="7">
      <t>ジミン</t>
    </rPh>
    <rPh sb="18" eb="20">
      <t>ゼンコク</t>
    </rPh>
    <phoneticPr fontId="1"/>
  </si>
  <si>
    <t>（4）公明を補正（東京）</t>
    <rPh sb="3" eb="5">
      <t>コウメイ</t>
    </rPh>
    <rPh sb="6" eb="8">
      <t>ホセイ</t>
    </rPh>
    <rPh sb="9" eb="11">
      <t>ｔｋ</t>
    </rPh>
    <phoneticPr fontId="1"/>
  </si>
  <si>
    <t>（5）公明を補正（全国）</t>
    <rPh sb="3" eb="5">
      <t>コウメイ</t>
    </rPh>
    <rPh sb="6" eb="8">
      <t>ホセイ</t>
    </rPh>
    <rPh sb="9" eb="11">
      <t>ゼンコク</t>
    </rPh>
    <phoneticPr fontId="1"/>
  </si>
  <si>
    <t>14年衆院選小選挙区全国得票率</t>
    <phoneticPr fontId="1"/>
  </si>
  <si>
    <t>東京の調査得票率から比例区の全国推計得票率を求めるため、14年比例区得票率から推計係数を求める</t>
    <rPh sb="0" eb="2">
      <t>ｔｋ</t>
    </rPh>
    <rPh sb="3" eb="5">
      <t>チョウサ</t>
    </rPh>
    <rPh sb="5" eb="8">
      <t>ｔｒ</t>
    </rPh>
    <rPh sb="10" eb="13">
      <t>ｈｋ</t>
    </rPh>
    <rPh sb="14" eb="16">
      <t>ゼンコク</t>
    </rPh>
    <rPh sb="16" eb="18">
      <t>スイケイ</t>
    </rPh>
    <rPh sb="18" eb="21">
      <t>ｔｒ</t>
    </rPh>
    <rPh sb="22" eb="23">
      <t>モト</t>
    </rPh>
    <rPh sb="30" eb="31">
      <t>ユ</t>
    </rPh>
    <rPh sb="31" eb="34">
      <t>ｈｋ</t>
    </rPh>
    <rPh sb="34" eb="37">
      <t>ｔｒ</t>
    </rPh>
    <rPh sb="39" eb="41">
      <t>スイケイ</t>
    </rPh>
    <rPh sb="41" eb="43">
      <t>ケイスウ</t>
    </rPh>
    <rPh sb="44" eb="45">
      <t>モト</t>
    </rPh>
    <phoneticPr fontId="1"/>
  </si>
  <si>
    <t>改革（調査得票数ゼロ）と元気については全国推計得票率を東京の調査得票率で代用する</t>
    <rPh sb="0" eb="2">
      <t>カイカク</t>
    </rPh>
    <rPh sb="3" eb="5">
      <t>チョウサ</t>
    </rPh>
    <rPh sb="5" eb="8">
      <t>ｔｓ</t>
    </rPh>
    <rPh sb="12" eb="14">
      <t>ゲンキ</t>
    </rPh>
    <rPh sb="19" eb="21">
      <t>ゼンコク</t>
    </rPh>
    <rPh sb="21" eb="23">
      <t>スイケイ</t>
    </rPh>
    <rPh sb="23" eb="26">
      <t>ｔｒ</t>
    </rPh>
    <rPh sb="27" eb="29">
      <t>ｔｋ</t>
    </rPh>
    <rPh sb="30" eb="32">
      <t>チョウサ</t>
    </rPh>
    <rPh sb="32" eb="35">
      <t>ｔｒ</t>
    </rPh>
    <rPh sb="36" eb="38">
      <t>ダイヨウ</t>
    </rPh>
    <phoneticPr fontId="1"/>
  </si>
  <si>
    <t>街頭世論調査「次の国政選挙、どこに投票する？／小選挙区制に賛成・反対？」結果報告</t>
    <rPh sb="36" eb="38">
      <t>ケッカ</t>
    </rPh>
    <rPh sb="38" eb="40">
      <t>ホウコク</t>
    </rPh>
    <phoneticPr fontId="1"/>
  </si>
  <si>
    <t>目的：投票先政党の割合と投票先別の小選挙区制に対する賛否を客観的に把握する</t>
  </si>
  <si>
    <t>調査期間：2015年11月1日～2016年2月6日</t>
  </si>
  <si>
    <t>場所：都内21カ所</t>
  </si>
  <si>
    <t>延べ実施回数：25回</t>
  </si>
  <si>
    <t>方法：街頭シール投票</t>
  </si>
  <si>
    <t>「次の国政選挙、どこに投票する？」の質問の回答者：1090人</t>
  </si>
  <si>
    <t>「小選挙区制に賛成・反対？」の質問の回答者：1060人</t>
  </si>
  <si>
    <t>　両質問の回答者：1034人</t>
  </si>
  <si>
    <t>実施主体：「平和への結集」をめざす市民の風</t>
    <rPh sb="0" eb="2">
      <t>ジッシ</t>
    </rPh>
    <rPh sb="2" eb="4">
      <t>シュタイ</t>
    </rPh>
    <rPh sb="5" eb="21">
      <t>カゼ</t>
    </rPh>
    <phoneticPr fontId="1"/>
  </si>
  <si>
    <t>〒271-0076 千葉県松戸市岩瀬46-2</t>
  </si>
  <si>
    <t>さつき荘201号</t>
  </si>
  <si>
    <t>tel/fax:047-360-1470</t>
  </si>
  <si>
    <t>http://kaze.fm/</t>
  </si>
  <si>
    <t>join@kaze.fm</t>
  </si>
  <si>
    <t>北千住駅西口</t>
  </si>
  <si>
    <t>銀座歩行者天国</t>
  </si>
  <si>
    <t>原宿駅周辺</t>
  </si>
  <si>
    <t>亀有駅南口</t>
  </si>
  <si>
    <t>綾瀬駅周辺</t>
  </si>
  <si>
    <t>新宿駅東口周辺</t>
  </si>
  <si>
    <t>谷中銀座商店街</t>
  </si>
  <si>
    <t>根津銀座商店街</t>
  </si>
  <si>
    <t>霜降銀座商店街</t>
  </si>
  <si>
    <t>新橋駅SL広場</t>
  </si>
  <si>
    <t>上野アメ横</t>
  </si>
  <si>
    <t>池袋駅メトロポリタン口・芸術劇場前</t>
  </si>
  <si>
    <t>北千住駅東口・東京電機大学前</t>
  </si>
  <si>
    <t>飯田橋駅西口</t>
  </si>
  <si>
    <t>巣鴨地蔵通り商店街</t>
  </si>
  <si>
    <t>金町駅北口前</t>
  </si>
  <si>
    <t>秋葉原歩行者天国</t>
  </si>
  <si>
    <t>湯島天神前</t>
  </si>
  <si>
    <t>戸越銀座商店街</t>
  </si>
  <si>
    <t>阿佐ヶ谷パールセンター</t>
  </si>
  <si>
    <t>蒲田西口商店街</t>
  </si>
  <si>
    <t>築地場外市場</t>
  </si>
  <si>
    <t>実施地点：</t>
    <rPh sb="0" eb="2">
      <t>ジッシ</t>
    </rPh>
    <rPh sb="2" eb="4">
      <t>チテン</t>
    </rPh>
    <phoneticPr fontId="1"/>
  </si>
  <si>
    <t>小選挙区制賛否のデータ総数：1060</t>
    <rPh sb="0" eb="5">
      <t>ｓｓ</t>
    </rPh>
    <rPh sb="5" eb="7">
      <t>サンピ</t>
    </rPh>
    <rPh sb="11" eb="13">
      <t>ソウスウ</t>
    </rPh>
    <phoneticPr fontId="1"/>
  </si>
  <si>
    <t>得票率2は「その他」以降を除いた値</t>
    <rPh sb="0" eb="3">
      <t>ｔｒ</t>
    </rPh>
    <rPh sb="8" eb="9">
      <t>タ</t>
    </rPh>
    <rPh sb="10" eb="12">
      <t>イコウ</t>
    </rPh>
    <rPh sb="13" eb="14">
      <t>ノゾ</t>
    </rPh>
    <rPh sb="16" eb="17">
      <t>アタイ</t>
    </rPh>
    <phoneticPr fontId="1"/>
  </si>
  <si>
    <t>（21カ所は北千住駅の西口、東口を合わせた数）</t>
    <rPh sb="4" eb="5">
      <t>ショ</t>
    </rPh>
    <rPh sb="6" eb="9">
      <t>キタセンジュ</t>
    </rPh>
    <rPh sb="9" eb="10">
      <t>エキ</t>
    </rPh>
    <rPh sb="11" eb="13">
      <t>ニシグチ</t>
    </rPh>
    <rPh sb="14" eb="16">
      <t>ヒガシグチ</t>
    </rPh>
    <rPh sb="17" eb="18">
      <t>ア</t>
    </rPh>
    <rPh sb="21" eb="22">
      <t>カズ</t>
    </rPh>
    <phoneticPr fontId="1"/>
  </si>
  <si>
    <t>（1）調査結果（まとめ）</t>
    <rPh sb="3" eb="5">
      <t>チョウサ</t>
    </rPh>
    <rPh sb="5" eb="7">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</si>
</sst>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_ "/>
    <numFmt numFmtId="177" formatCode="0_ "/>
    <numFmt numFmtId="178" formatCode="#,##0_ "/>
    <numFmt numFmtId="179" formatCode="#,##0.00_ "/>
    <numFmt numFmtId="180" formatCode="0.00_);[Red]\(0.00\)"/>
    <numFmt numFmtId="181" formatCode="0_);[Red]\(0\)"/>
    <numFmt numFmtId="182" formatCode="0.0_ "/>
    <numFmt numFmtId="183" formatCode="0.0_);[Red]\(0.0\)"/>
    <numFmt numFmtId="184" formatCode="#,##0.0_ "/>
    <numFmt numFmtId="185" formatCode="#,##0_);[Red]\(#,##0\)"/>
    <numFmt numFmtId="186" formatCode="#,##0.0_);[Red]\(#,##0.0\)"/>
  </numFmts>
  <fonts count="13">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z val="11"/>
      <color rgb="FFFF0000"/>
      <name val="ＭＳ Ｐゴシック"/>
      <family val="3"/>
      <charset val="128"/>
      <scheme val="minor"/>
    </font>
    <font>
      <sz val="11"/>
      <color rgb="FFFF0000"/>
      <name val="ＭＳ Ｐゴシック"/>
      <family val="2"/>
      <scheme val="minor"/>
    </font>
    <font>
      <sz val="11"/>
      <color rgb="FF0070C0"/>
      <name val="ＭＳ Ｐゴシック"/>
      <family val="3"/>
      <charset val="128"/>
      <scheme val="minor"/>
    </font>
    <font>
      <sz val="8"/>
      <color theme="1"/>
      <name val="ＭＳ Ｐゴシック"/>
      <family val="3"/>
      <charset val="128"/>
      <scheme val="minor"/>
    </font>
    <font>
      <sz val="6"/>
      <name val="ＭＳ 明朝"/>
      <family val="1"/>
      <charset val="128"/>
    </font>
    <font>
      <sz val="11"/>
      <name val="ＭＳ Ｐゴシック"/>
      <family val="3"/>
      <charset val="128"/>
      <scheme val="minor"/>
    </font>
    <font>
      <sz val="11"/>
      <color rgb="FFC00000"/>
      <name val="ＭＳ Ｐゴシック"/>
      <family val="3"/>
      <charset val="128"/>
      <scheme val="minor"/>
    </font>
    <font>
      <sz val="11"/>
      <color theme="1"/>
      <name val="ＭＳ 明朝"/>
      <family val="1"/>
      <charset val="128"/>
    </font>
    <font>
      <u/>
      <sz val="11"/>
      <color theme="10"/>
      <name val="ＭＳ Ｐゴシック"/>
      <family val="2"/>
      <scheme val="minor"/>
    </font>
  </fonts>
  <fills count="6">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136">
    <xf numFmtId="0" fontId="0" fillId="0" borderId="0" xfId="0"/>
    <xf numFmtId="56" fontId="0" fillId="0" borderId="0" xfId="0" applyNumberFormat="1"/>
    <xf numFmtId="176" fontId="0" fillId="0" borderId="0" xfId="0" applyNumberFormat="1"/>
    <xf numFmtId="0" fontId="0" fillId="2" borderId="0" xfId="0" applyFill="1"/>
    <xf numFmtId="177" fontId="0" fillId="0" borderId="0" xfId="0" applyNumberFormat="1"/>
    <xf numFmtId="179" fontId="0" fillId="0" borderId="0" xfId="0" applyNumberFormat="1"/>
    <xf numFmtId="0" fontId="0" fillId="0" borderId="0" xfId="0" applyAlignment="1">
      <alignment horizontal="right"/>
    </xf>
    <xf numFmtId="0" fontId="2" fillId="0" borderId="0" xfId="0" applyFont="1"/>
    <xf numFmtId="0" fontId="2" fillId="0" borderId="0" xfId="0" applyFont="1" applyAlignment="1">
      <alignment horizontal="right"/>
    </xf>
    <xf numFmtId="179" fontId="2" fillId="0" borderId="0" xfId="0" applyNumberFormat="1" applyFont="1" applyAlignment="1">
      <alignment horizontal="right"/>
    </xf>
    <xf numFmtId="178" fontId="2" fillId="0" borderId="0" xfId="0" applyNumberFormat="1" applyFont="1" applyAlignment="1">
      <alignment horizontal="right"/>
    </xf>
    <xf numFmtId="179" fontId="2" fillId="0" borderId="0" xfId="0" applyNumberFormat="1" applyFont="1" applyFill="1" applyAlignment="1">
      <alignment horizontal="right"/>
    </xf>
    <xf numFmtId="176" fontId="2" fillId="0" borderId="0" xfId="0" applyNumberFormat="1" applyFont="1" applyAlignment="1">
      <alignment horizontal="right"/>
    </xf>
    <xf numFmtId="176" fontId="0" fillId="2" borderId="0" xfId="0" applyNumberFormat="1" applyFill="1"/>
    <xf numFmtId="176" fontId="0" fillId="0" borderId="0" xfId="0" applyNumberFormat="1" applyFill="1"/>
    <xf numFmtId="0" fontId="0" fillId="0" borderId="0" xfId="0" applyFill="1"/>
    <xf numFmtId="0" fontId="0" fillId="0" borderId="0" xfId="0" applyAlignment="1">
      <alignment horizontal="left"/>
    </xf>
    <xf numFmtId="0" fontId="0" fillId="2" borderId="0" xfId="0" applyFill="1" applyAlignment="1">
      <alignment horizontal="right"/>
    </xf>
    <xf numFmtId="0" fontId="0" fillId="0" borderId="0" xfId="0" applyAlignment="1">
      <alignment wrapText="1"/>
    </xf>
    <xf numFmtId="181" fontId="0" fillId="0" borderId="0" xfId="0" applyNumberFormat="1"/>
    <xf numFmtId="0" fontId="0" fillId="0" borderId="0" xfId="0" applyAlignment="1">
      <alignment horizontal="left" wrapText="1"/>
    </xf>
    <xf numFmtId="177" fontId="0" fillId="0" borderId="0" xfId="0" applyNumberFormat="1" applyFill="1"/>
    <xf numFmtId="182" fontId="0" fillId="0" borderId="0" xfId="0" applyNumberFormat="1"/>
    <xf numFmtId="0" fontId="0" fillId="3" borderId="0" xfId="0" applyFill="1"/>
    <xf numFmtId="182" fontId="0" fillId="0" borderId="0" xfId="0" applyNumberFormat="1" applyFill="1"/>
    <xf numFmtId="182" fontId="0" fillId="2" borderId="0" xfId="0" applyNumberFormat="1" applyFill="1"/>
    <xf numFmtId="181" fontId="0" fillId="0" borderId="0" xfId="0" applyNumberFormat="1" applyFill="1"/>
    <xf numFmtId="183" fontId="0" fillId="0" borderId="0" xfId="0" applyNumberFormat="1" applyFill="1"/>
    <xf numFmtId="184" fontId="3" fillId="0" borderId="0" xfId="0" applyNumberFormat="1" applyFont="1" applyFill="1" applyAlignment="1">
      <alignment horizontal="right" vertical="center"/>
    </xf>
    <xf numFmtId="14" fontId="2" fillId="0" borderId="0" xfId="0" applyNumberFormat="1" applyFont="1" applyFill="1" applyAlignment="1">
      <alignment horizontal="left"/>
    </xf>
    <xf numFmtId="178" fontId="2" fillId="0" borderId="0" xfId="0" applyNumberFormat="1" applyFont="1" applyFill="1" applyAlignment="1">
      <alignment horizontal="right"/>
    </xf>
    <xf numFmtId="0" fontId="2" fillId="0" borderId="0" xfId="0" applyFont="1" applyFill="1"/>
    <xf numFmtId="181" fontId="2" fillId="0" borderId="0" xfId="0" applyNumberFormat="1" applyFont="1" applyFill="1" applyAlignment="1">
      <alignment horizontal="right"/>
    </xf>
    <xf numFmtId="180" fontId="2" fillId="0" borderId="0" xfId="0" applyNumberFormat="1" applyFont="1" applyFill="1" applyAlignment="1">
      <alignment horizontal="right"/>
    </xf>
    <xf numFmtId="183" fontId="2" fillId="0" borderId="0" xfId="0" applyNumberFormat="1" applyFont="1" applyFill="1"/>
    <xf numFmtId="178" fontId="2" fillId="4" borderId="0" xfId="0" applyNumberFormat="1" applyFont="1" applyFill="1"/>
    <xf numFmtId="178" fontId="2" fillId="0" borderId="0" xfId="0" applyNumberFormat="1" applyFont="1" applyFill="1"/>
    <xf numFmtId="184" fontId="2" fillId="0" borderId="0" xfId="0" applyNumberFormat="1" applyFont="1" applyFill="1" applyAlignment="1">
      <alignment horizontal="right"/>
    </xf>
    <xf numFmtId="178" fontId="2" fillId="5" borderId="0" xfId="0" applyNumberFormat="1" applyFont="1" applyFill="1"/>
    <xf numFmtId="178" fontId="7" fillId="0" borderId="0" xfId="0" applyNumberFormat="1" applyFont="1" applyFill="1" applyAlignment="1">
      <alignment horizontal="right" vertical="center"/>
    </xf>
    <xf numFmtId="0" fontId="2" fillId="0" borderId="0" xfId="0" applyFont="1" applyFill="1" applyAlignment="1">
      <alignment horizontal="right" vertical="center"/>
    </xf>
    <xf numFmtId="178" fontId="2" fillId="0" borderId="0" xfId="0" applyNumberFormat="1" applyFont="1" applyFill="1" applyAlignment="1">
      <alignment horizontal="right" vertical="center"/>
    </xf>
    <xf numFmtId="178" fontId="2" fillId="5" borderId="0" xfId="0" applyNumberFormat="1" applyFont="1" applyFill="1" applyAlignment="1">
      <alignment horizontal="right" vertical="center"/>
    </xf>
    <xf numFmtId="178" fontId="2" fillId="2" borderId="0" xfId="0" applyNumberFormat="1" applyFont="1" applyFill="1"/>
    <xf numFmtId="185" fontId="2" fillId="2" borderId="0" xfId="0" applyNumberFormat="1" applyFont="1" applyFill="1"/>
    <xf numFmtId="185" fontId="2" fillId="4" borderId="0" xfId="0" applyNumberFormat="1" applyFont="1" applyFill="1"/>
    <xf numFmtId="185" fontId="2" fillId="0" borderId="0" xfId="0" applyNumberFormat="1" applyFont="1"/>
    <xf numFmtId="0" fontId="0" fillId="0" borderId="0" xfId="0" applyFont="1"/>
    <xf numFmtId="186" fontId="2" fillId="0" borderId="0" xfId="0" applyNumberFormat="1" applyFont="1"/>
    <xf numFmtId="181" fontId="2" fillId="0" borderId="0" xfId="0" applyNumberFormat="1" applyFont="1" applyAlignment="1">
      <alignment horizontal="right"/>
    </xf>
    <xf numFmtId="178" fontId="2" fillId="0" borderId="0" xfId="0" applyNumberFormat="1" applyFont="1" applyFill="1" applyAlignment="1">
      <alignment vertical="center"/>
    </xf>
    <xf numFmtId="0" fontId="2" fillId="0" borderId="0" xfId="0" applyFont="1" applyFill="1" applyAlignment="1">
      <alignment horizontal="right"/>
    </xf>
    <xf numFmtId="0" fontId="2" fillId="0" borderId="0" xfId="0" applyFont="1" applyFill="1" applyAlignment="1">
      <alignment horizontal="left"/>
    </xf>
    <xf numFmtId="176" fontId="2" fillId="0" borderId="0" xfId="0" applyNumberFormat="1" applyFont="1" applyFill="1" applyAlignment="1">
      <alignment horizontal="right"/>
    </xf>
    <xf numFmtId="176" fontId="2" fillId="0" borderId="0" xfId="0" applyNumberFormat="1" applyFont="1" applyFill="1" applyAlignment="1">
      <alignment horizontal="left"/>
    </xf>
    <xf numFmtId="0" fontId="0" fillId="0" borderId="0" xfId="0" applyFill="1" applyAlignment="1">
      <alignment horizontal="left"/>
    </xf>
    <xf numFmtId="176" fontId="0" fillId="0" borderId="0" xfId="0" applyNumberFormat="1" applyAlignment="1">
      <alignment horizontal="right"/>
    </xf>
    <xf numFmtId="185" fontId="0" fillId="0" borderId="0" xfId="0" applyNumberFormat="1" applyFont="1"/>
    <xf numFmtId="186" fontId="0" fillId="0" borderId="0" xfId="0" applyNumberFormat="1" applyFont="1"/>
    <xf numFmtId="3" fontId="0" fillId="0" borderId="0" xfId="0" quotePrefix="1" applyNumberFormat="1" applyBorder="1" applyAlignment="1">
      <alignment horizontal="right" vertical="center" shrinkToFit="1"/>
    </xf>
    <xf numFmtId="185" fontId="0" fillId="0" borderId="0" xfId="0" quotePrefix="1" applyNumberFormat="1" applyAlignment="1">
      <alignment horizontal="right" vertical="center" shrinkToFit="1"/>
    </xf>
    <xf numFmtId="0" fontId="0" fillId="0" borderId="0" xfId="0" applyFont="1" applyAlignment="1">
      <alignment horizontal="right"/>
    </xf>
    <xf numFmtId="185" fontId="2" fillId="0" borderId="0" xfId="0" applyNumberFormat="1" applyFont="1" applyFill="1" applyAlignment="1">
      <alignment horizontal="right" vertical="center"/>
    </xf>
    <xf numFmtId="185" fontId="2" fillId="0" borderId="0" xfId="0" applyNumberFormat="1" applyFont="1" applyFill="1" applyAlignment="1">
      <alignment horizontal="right"/>
    </xf>
    <xf numFmtId="186" fontId="0" fillId="0" borderId="0" xfId="0" quotePrefix="1" applyNumberFormat="1" applyAlignment="1">
      <alignment horizontal="right" vertical="center" shrinkToFit="1"/>
    </xf>
    <xf numFmtId="183" fontId="2" fillId="0" borderId="0" xfId="0" applyNumberFormat="1" applyFont="1"/>
    <xf numFmtId="183" fontId="0" fillId="0" borderId="0" xfId="0" applyNumberFormat="1" applyFont="1"/>
    <xf numFmtId="183" fontId="0" fillId="0" borderId="0" xfId="0" quotePrefix="1" applyNumberFormat="1" applyBorder="1" applyAlignment="1">
      <alignment horizontal="right" vertical="center" shrinkToFit="1"/>
    </xf>
    <xf numFmtId="185" fontId="0" fillId="0" borderId="0" xfId="0" applyNumberFormat="1" applyFill="1" applyBorder="1" applyAlignment="1">
      <alignment horizontal="right" vertical="center"/>
    </xf>
    <xf numFmtId="185" fontId="0" fillId="0" borderId="0" xfId="0" quotePrefix="1" applyNumberFormat="1" applyBorder="1" applyAlignment="1">
      <alignment horizontal="right" vertical="center" shrinkToFit="1"/>
    </xf>
    <xf numFmtId="185" fontId="0" fillId="0" borderId="0" xfId="0" applyNumberFormat="1"/>
    <xf numFmtId="186" fontId="0" fillId="0" borderId="0" xfId="0" applyNumberFormat="1"/>
    <xf numFmtId="183" fontId="2" fillId="0" borderId="0" xfId="0" applyNumberFormat="1" applyFont="1" applyAlignment="1">
      <alignment horizontal="right"/>
    </xf>
    <xf numFmtId="183" fontId="6" fillId="0" borderId="0" xfId="0" applyNumberFormat="1" applyFont="1" applyAlignment="1">
      <alignment horizontal="right"/>
    </xf>
    <xf numFmtId="183" fontId="0" fillId="0" borderId="0" xfId="0" applyNumberFormat="1"/>
    <xf numFmtId="183" fontId="5" fillId="0" borderId="0" xfId="0" applyNumberFormat="1" applyFont="1"/>
    <xf numFmtId="183" fontId="9" fillId="0" borderId="0" xfId="0" applyNumberFormat="1" applyFont="1" applyAlignment="1">
      <alignment horizontal="right"/>
    </xf>
    <xf numFmtId="0" fontId="0" fillId="0" borderId="0" xfId="0"/>
    <xf numFmtId="0" fontId="0" fillId="0" borderId="0" xfId="0"/>
    <xf numFmtId="0" fontId="0" fillId="0" borderId="0" xfId="0"/>
    <xf numFmtId="184" fontId="2" fillId="3" borderId="0" xfId="0" applyNumberFormat="1" applyFont="1" applyFill="1" applyAlignment="1">
      <alignment horizontal="right"/>
    </xf>
    <xf numFmtId="0" fontId="0" fillId="0" borderId="0" xfId="0"/>
    <xf numFmtId="178" fontId="2" fillId="0" borderId="0" xfId="0" applyNumberFormat="1" applyFont="1"/>
    <xf numFmtId="178" fontId="0" fillId="0" borderId="0" xfId="0" applyNumberFormat="1"/>
    <xf numFmtId="183" fontId="0" fillId="0" borderId="0" xfId="0" quotePrefix="1" applyNumberFormat="1" applyAlignment="1">
      <alignment horizontal="right" vertical="center" shrinkToFit="1"/>
    </xf>
    <xf numFmtId="0" fontId="0" fillId="0" borderId="0" xfId="0" applyAlignment="1">
      <alignment horizontal="right" wrapText="1"/>
    </xf>
    <xf numFmtId="179" fontId="2" fillId="0" borderId="0" xfId="0" applyNumberFormat="1" applyFont="1" applyFill="1" applyAlignment="1">
      <alignment horizontal="left"/>
    </xf>
    <xf numFmtId="178" fontId="2" fillId="0" borderId="0" xfId="0" applyNumberFormat="1" applyFont="1" applyAlignment="1">
      <alignment horizontal="right" wrapText="1"/>
    </xf>
    <xf numFmtId="184" fontId="10" fillId="0" borderId="0" xfId="0" applyNumberFormat="1" applyFont="1" applyFill="1" applyAlignment="1">
      <alignment horizontal="right"/>
    </xf>
    <xf numFmtId="0" fontId="0" fillId="0" borderId="0" xfId="0"/>
    <xf numFmtId="176" fontId="2" fillId="0" borderId="0" xfId="0" applyNumberFormat="1" applyFont="1" applyAlignment="1">
      <alignment horizontal="left" wrapText="1"/>
    </xf>
    <xf numFmtId="176" fontId="0" fillId="0" borderId="0" xfId="0" applyNumberFormat="1" applyAlignment="1">
      <alignment horizontal="left" wrapText="1"/>
    </xf>
    <xf numFmtId="182" fontId="0" fillId="5" borderId="0" xfId="0" applyNumberFormat="1" applyFill="1"/>
    <xf numFmtId="0" fontId="0" fillId="5" borderId="0" xfId="0" applyFill="1"/>
    <xf numFmtId="0" fontId="0" fillId="2" borderId="0" xfId="0" applyFill="1" applyAlignment="1">
      <alignment horizontal="left"/>
    </xf>
    <xf numFmtId="186" fontId="2" fillId="3" borderId="0" xfId="0" applyNumberFormat="1" applyFont="1" applyFill="1"/>
    <xf numFmtId="182" fontId="0" fillId="0" borderId="1" xfId="0" applyNumberFormat="1" applyBorder="1"/>
    <xf numFmtId="182" fontId="0" fillId="0" borderId="1" xfId="0" applyNumberFormat="1" applyFill="1" applyBorder="1"/>
    <xf numFmtId="176" fontId="2" fillId="0" borderId="0" xfId="0" applyNumberFormat="1" applyFont="1" applyAlignment="1">
      <alignment wrapText="1"/>
    </xf>
    <xf numFmtId="0" fontId="11" fillId="0" borderId="0" xfId="0" applyFont="1" applyFill="1"/>
    <xf numFmtId="56" fontId="11" fillId="0" borderId="0" xfId="0" applyNumberFormat="1" applyFont="1" applyFill="1"/>
    <xf numFmtId="0" fontId="11" fillId="0" borderId="0" xfId="0" applyFont="1" applyFill="1" applyAlignment="1">
      <alignment horizontal="right"/>
    </xf>
    <xf numFmtId="0" fontId="11" fillId="0" borderId="0" xfId="0" applyFont="1" applyFill="1" applyAlignment="1">
      <alignment horizontal="left" wrapText="1"/>
    </xf>
    <xf numFmtId="0" fontId="11" fillId="0" borderId="0" xfId="0" applyFont="1" applyFill="1" applyAlignment="1">
      <alignment wrapText="1"/>
    </xf>
    <xf numFmtId="182" fontId="11" fillId="0" borderId="0" xfId="0" applyNumberFormat="1" applyFont="1" applyFill="1"/>
    <xf numFmtId="182" fontId="11" fillId="0" borderId="1" xfId="0" applyNumberFormat="1" applyFont="1" applyFill="1" applyBorder="1"/>
    <xf numFmtId="177" fontId="11" fillId="0" borderId="0" xfId="0" applyNumberFormat="1" applyFont="1" applyFill="1"/>
    <xf numFmtId="181" fontId="11" fillId="0" borderId="0" xfId="0" applyNumberFormat="1" applyFont="1" applyFill="1"/>
    <xf numFmtId="178" fontId="11" fillId="0" borderId="0" xfId="0" applyNumberFormat="1" applyFont="1" applyFill="1" applyAlignment="1">
      <alignment horizontal="right" vertical="center"/>
    </xf>
    <xf numFmtId="178" fontId="11" fillId="0" borderId="0" xfId="0" applyNumberFormat="1" applyFont="1" applyFill="1" applyAlignment="1">
      <alignment horizontal="right"/>
    </xf>
    <xf numFmtId="184" fontId="11" fillId="0" borderId="0" xfId="0" applyNumberFormat="1" applyFont="1" applyFill="1" applyAlignment="1">
      <alignment horizontal="right"/>
    </xf>
    <xf numFmtId="178" fontId="11" fillId="0" borderId="0" xfId="0" applyNumberFormat="1" applyFont="1" applyFill="1"/>
    <xf numFmtId="178" fontId="11" fillId="0" borderId="0" xfId="0" applyNumberFormat="1" applyFont="1" applyFill="1" applyBorder="1" applyAlignment="1">
      <alignment horizontal="right"/>
    </xf>
    <xf numFmtId="184" fontId="11" fillId="0" borderId="0" xfId="0" applyNumberFormat="1" applyFont="1" applyFill="1" applyBorder="1" applyAlignment="1">
      <alignment horizontal="right"/>
    </xf>
    <xf numFmtId="182" fontId="11" fillId="0" borderId="0" xfId="0" applyNumberFormat="1" applyFont="1" applyFill="1" applyBorder="1"/>
    <xf numFmtId="0" fontId="11" fillId="0" borderId="0" xfId="0" applyFont="1" applyFill="1" applyBorder="1"/>
    <xf numFmtId="176" fontId="11" fillId="0" borderId="0" xfId="0" applyNumberFormat="1" applyFont="1" applyFill="1"/>
    <xf numFmtId="186" fontId="11" fillId="0" borderId="0" xfId="0" applyNumberFormat="1" applyFont="1" applyFill="1"/>
    <xf numFmtId="182" fontId="11" fillId="0" borderId="2" xfId="0" applyNumberFormat="1" applyFont="1" applyFill="1" applyBorder="1"/>
    <xf numFmtId="0" fontId="11" fillId="0" borderId="0" xfId="0" applyFont="1" applyFill="1" applyAlignment="1">
      <alignment horizontal="left"/>
    </xf>
    <xf numFmtId="184" fontId="11" fillId="0" borderId="0" xfId="0" applyNumberFormat="1" applyFont="1" applyFill="1" applyAlignment="1">
      <alignment horizontal="right" vertical="center"/>
    </xf>
    <xf numFmtId="183" fontId="11" fillId="0" borderId="0" xfId="0" applyNumberFormat="1" applyFont="1" applyFill="1"/>
    <xf numFmtId="179" fontId="11" fillId="0" borderId="0" xfId="0" applyNumberFormat="1" applyFont="1" applyFill="1" applyAlignment="1">
      <alignment horizontal="right"/>
    </xf>
    <xf numFmtId="176" fontId="0" fillId="0" borderId="0" xfId="0" applyNumberFormat="1" applyAlignment="1">
      <alignment horizontal="left"/>
    </xf>
    <xf numFmtId="0" fontId="0" fillId="0" borderId="0" xfId="0"/>
    <xf numFmtId="0" fontId="0" fillId="0" borderId="0" xfId="0"/>
    <xf numFmtId="0" fontId="0" fillId="0" borderId="0" xfId="0" applyAlignment="1">
      <alignment horizontal="center"/>
    </xf>
    <xf numFmtId="0" fontId="0" fillId="0" borderId="0" xfId="0"/>
    <xf numFmtId="0" fontId="12" fillId="0" borderId="0" xfId="1"/>
    <xf numFmtId="186" fontId="11" fillId="0" borderId="0" xfId="0" applyNumberFormat="1" applyFont="1" applyFill="1"/>
    <xf numFmtId="183" fontId="11" fillId="0" borderId="0" xfId="0" quotePrefix="1" applyNumberFormat="1" applyFont="1" applyFill="1" applyAlignment="1">
      <alignment horizontal="right" vertical="center" shrinkToFit="1"/>
    </xf>
    <xf numFmtId="0" fontId="11" fillId="0" borderId="0" xfId="0" applyFont="1" applyFill="1" applyAlignment="1">
      <alignment horizontal="right"/>
    </xf>
    <xf numFmtId="185" fontId="11" fillId="0" borderId="0" xfId="0" applyNumberFormat="1" applyFont="1" applyFill="1"/>
    <xf numFmtId="185" fontId="11" fillId="0" borderId="0" xfId="0" quotePrefix="1" applyNumberFormat="1" applyFont="1" applyFill="1" applyAlignment="1">
      <alignment horizontal="right" vertical="center" shrinkToFit="1"/>
    </xf>
    <xf numFmtId="181" fontId="11" fillId="0" borderId="0" xfId="0" quotePrefix="1" applyNumberFormat="1" applyFont="1" applyFill="1" applyBorder="1" applyAlignment="1">
      <alignment horizontal="right" vertical="center" shrinkToFit="1"/>
    </xf>
    <xf numFmtId="0" fontId="2" fillId="0" borderId="0" xfId="0" applyFont="1" applyAlignment="1">
      <alignment horizont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16" workbookViewId="0">
      <selection activeCell="A24" sqref="A24:XFD24"/>
    </sheetView>
  </sheetViews>
  <sheetFormatPr defaultRowHeight="13"/>
  <sheetData>
    <row r="1" spans="1:9">
      <c r="A1" s="126" t="s">
        <v>194</v>
      </c>
      <c r="B1" s="126"/>
      <c r="C1" s="126"/>
      <c r="D1" s="126"/>
      <c r="E1" s="126"/>
      <c r="F1" s="126"/>
      <c r="G1" s="126"/>
      <c r="H1" s="126"/>
      <c r="I1" s="126"/>
    </row>
    <row r="4" spans="1:9">
      <c r="A4" s="127" t="s">
        <v>195</v>
      </c>
      <c r="B4" s="127"/>
      <c r="C4" s="127"/>
      <c r="D4" s="127"/>
      <c r="E4" s="127"/>
      <c r="F4" s="127"/>
      <c r="G4" s="127"/>
      <c r="H4" s="127"/>
      <c r="I4" s="127"/>
    </row>
    <row r="5" spans="1:9">
      <c r="A5" s="127" t="s">
        <v>196</v>
      </c>
      <c r="B5" s="127"/>
      <c r="C5" s="127"/>
      <c r="D5" s="127"/>
      <c r="E5" s="127"/>
      <c r="F5" s="127"/>
      <c r="G5" s="127"/>
      <c r="H5" s="127"/>
      <c r="I5" s="127"/>
    </row>
    <row r="6" spans="1:9">
      <c r="A6" s="127" t="s">
        <v>197</v>
      </c>
      <c r="B6" s="127"/>
      <c r="C6" s="127"/>
      <c r="D6" s="127"/>
      <c r="E6" s="127"/>
      <c r="F6" s="127"/>
      <c r="G6" s="127"/>
      <c r="H6" s="127"/>
      <c r="I6" s="127"/>
    </row>
    <row r="7" spans="1:9">
      <c r="A7" s="127" t="s">
        <v>198</v>
      </c>
      <c r="B7" s="127"/>
      <c r="C7" s="127"/>
      <c r="D7" s="127"/>
      <c r="E7" s="127"/>
      <c r="F7" s="127"/>
      <c r="G7" s="127"/>
      <c r="H7" s="127"/>
      <c r="I7" s="127"/>
    </row>
    <row r="8" spans="1:9">
      <c r="A8" s="127" t="s">
        <v>199</v>
      </c>
      <c r="B8" s="127"/>
      <c r="C8" s="127"/>
      <c r="D8" s="127"/>
      <c r="E8" s="127"/>
      <c r="F8" s="127"/>
      <c r="G8" s="127"/>
      <c r="H8" s="127"/>
      <c r="I8" s="127"/>
    </row>
    <row r="9" spans="1:9">
      <c r="A9" s="127" t="s">
        <v>200</v>
      </c>
      <c r="B9" s="127"/>
      <c r="C9" s="127"/>
      <c r="D9" s="127"/>
      <c r="E9" s="127"/>
      <c r="F9" s="127"/>
      <c r="G9" s="127"/>
      <c r="H9" s="127"/>
      <c r="I9" s="127"/>
    </row>
    <row r="10" spans="1:9">
      <c r="A10" s="127" t="s">
        <v>201</v>
      </c>
      <c r="B10" s="127"/>
      <c r="C10" s="127"/>
      <c r="D10" s="127"/>
      <c r="E10" s="127"/>
      <c r="F10" s="127"/>
      <c r="G10" s="127"/>
      <c r="H10" s="127"/>
      <c r="I10" s="127"/>
    </row>
    <row r="11" spans="1:9">
      <c r="A11" s="127" t="s">
        <v>202</v>
      </c>
      <c r="B11" s="127"/>
      <c r="C11" s="127"/>
      <c r="D11" s="127"/>
      <c r="E11" s="127"/>
      <c r="F11" s="127"/>
      <c r="G11" s="127"/>
      <c r="H11" s="127"/>
      <c r="I11" s="127"/>
    </row>
    <row r="13" spans="1:9">
      <c r="A13" s="127" t="s">
        <v>203</v>
      </c>
      <c r="B13" s="127"/>
      <c r="C13" s="127"/>
      <c r="D13" s="127"/>
      <c r="E13" s="127"/>
    </row>
    <row r="14" spans="1:9">
      <c r="A14" s="128"/>
      <c r="B14" s="128"/>
      <c r="C14" s="128"/>
      <c r="D14" s="128"/>
      <c r="E14" s="128"/>
    </row>
    <row r="15" spans="1:9">
      <c r="A15" s="127" t="s">
        <v>204</v>
      </c>
      <c r="B15" s="127"/>
      <c r="C15" s="127"/>
      <c r="D15" s="127"/>
      <c r="E15" s="127"/>
    </row>
    <row r="16" spans="1:9">
      <c r="A16" s="127" t="s">
        <v>205</v>
      </c>
      <c r="B16" s="127"/>
      <c r="C16" s="127"/>
      <c r="D16" s="127"/>
      <c r="E16" s="127"/>
    </row>
    <row r="17" spans="1:5">
      <c r="A17" s="127" t="s">
        <v>206</v>
      </c>
      <c r="B17" s="127"/>
      <c r="C17" s="127"/>
      <c r="D17" s="127"/>
      <c r="E17" s="127"/>
    </row>
    <row r="18" spans="1:5">
      <c r="A18" s="127" t="s">
        <v>207</v>
      </c>
      <c r="B18" s="127"/>
      <c r="C18" s="127"/>
      <c r="D18" s="127"/>
      <c r="E18" s="127"/>
    </row>
    <row r="19" spans="1:5">
      <c r="A19" s="127" t="s">
        <v>208</v>
      </c>
      <c r="B19" s="127"/>
      <c r="C19" s="127"/>
      <c r="D19" s="127"/>
      <c r="E19" s="127"/>
    </row>
    <row r="22" spans="1:5">
      <c r="A22" t="s">
        <v>231</v>
      </c>
    </row>
    <row r="23" spans="1:5" s="125" customFormat="1">
      <c r="A23" s="125" t="s">
        <v>234</v>
      </c>
    </row>
    <row r="24" spans="1:5" s="125" customFormat="1"/>
    <row r="25" spans="1:5">
      <c r="A25" s="124" t="s">
        <v>209</v>
      </c>
    </row>
    <row r="26" spans="1:5">
      <c r="A26" s="124" t="s">
        <v>210</v>
      </c>
    </row>
    <row r="27" spans="1:5">
      <c r="A27" s="124" t="s">
        <v>211</v>
      </c>
    </row>
    <row r="28" spans="1:5">
      <c r="A28" s="124" t="s">
        <v>212</v>
      </c>
    </row>
    <row r="29" spans="1:5">
      <c r="A29" s="124" t="s">
        <v>213</v>
      </c>
    </row>
    <row r="30" spans="1:5">
      <c r="A30" s="124" t="s">
        <v>214</v>
      </c>
    </row>
    <row r="31" spans="1:5">
      <c r="A31" s="124" t="s">
        <v>215</v>
      </c>
    </row>
    <row r="32" spans="1:5">
      <c r="A32" s="124" t="s">
        <v>216</v>
      </c>
    </row>
    <row r="33" spans="1:1">
      <c r="A33" s="124" t="s">
        <v>217</v>
      </c>
    </row>
    <row r="34" spans="1:1">
      <c r="A34" s="124" t="s">
        <v>218</v>
      </c>
    </row>
    <row r="35" spans="1:1">
      <c r="A35" s="124" t="s">
        <v>219</v>
      </c>
    </row>
    <row r="36" spans="1:1">
      <c r="A36" s="124" t="s">
        <v>220</v>
      </c>
    </row>
    <row r="37" spans="1:1">
      <c r="A37" s="124" t="s">
        <v>221</v>
      </c>
    </row>
    <row r="38" spans="1:1">
      <c r="A38" s="124" t="s">
        <v>222</v>
      </c>
    </row>
    <row r="39" spans="1:1">
      <c r="A39" s="124" t="s">
        <v>223</v>
      </c>
    </row>
    <row r="40" spans="1:1">
      <c r="A40" s="124" t="s">
        <v>224</v>
      </c>
    </row>
    <row r="41" spans="1:1">
      <c r="A41" s="124" t="s">
        <v>225</v>
      </c>
    </row>
    <row r="42" spans="1:1">
      <c r="A42" s="124" t="s">
        <v>226</v>
      </c>
    </row>
    <row r="43" spans="1:1">
      <c r="A43" s="124" t="s">
        <v>227</v>
      </c>
    </row>
    <row r="44" spans="1:1">
      <c r="A44" s="124" t="s">
        <v>228</v>
      </c>
    </row>
    <row r="45" spans="1:1">
      <c r="A45" s="124" t="s">
        <v>229</v>
      </c>
    </row>
    <row r="46" spans="1:1">
      <c r="A46" s="124" t="s">
        <v>230</v>
      </c>
    </row>
  </sheetData>
  <mergeCells count="16">
    <mergeCell ref="A19:E19"/>
    <mergeCell ref="A8:I8"/>
    <mergeCell ref="A15:E15"/>
    <mergeCell ref="A16:E16"/>
    <mergeCell ref="A17:E17"/>
    <mergeCell ref="A18:E18"/>
    <mergeCell ref="A9:I9"/>
    <mergeCell ref="A10:I10"/>
    <mergeCell ref="A11:I11"/>
    <mergeCell ref="A13:E13"/>
    <mergeCell ref="A14:E14"/>
    <mergeCell ref="A1:I1"/>
    <mergeCell ref="A4:I4"/>
    <mergeCell ref="A5:I5"/>
    <mergeCell ref="A6:I6"/>
    <mergeCell ref="A7:I7"/>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workbookViewId="0"/>
  </sheetViews>
  <sheetFormatPr defaultRowHeight="13"/>
  <cols>
    <col min="3" max="3" width="11.1796875" customWidth="1"/>
    <col min="4" max="4" width="11.54296875" customWidth="1"/>
    <col min="5" max="5" width="10.90625" customWidth="1"/>
    <col min="8" max="8" width="28.6328125" customWidth="1"/>
    <col min="9" max="9" width="9" style="81" customWidth="1"/>
    <col min="12" max="12" width="10.6328125" customWidth="1"/>
    <col min="13" max="13" width="11.54296875" customWidth="1"/>
    <col min="14" max="14" width="10" customWidth="1"/>
  </cols>
  <sheetData>
    <row r="1" spans="1:14">
      <c r="B1" s="1"/>
      <c r="H1" t="s">
        <v>145</v>
      </c>
    </row>
    <row r="2" spans="1:14">
      <c r="H2" t="s">
        <v>146</v>
      </c>
      <c r="K2" s="1"/>
    </row>
    <row r="3" spans="1:14" s="125" customFormat="1">
      <c r="H3" t="s">
        <v>233</v>
      </c>
      <c r="K3" s="1"/>
    </row>
    <row r="4" spans="1:14" ht="26">
      <c r="B4" s="85" t="s">
        <v>144</v>
      </c>
      <c r="C4" s="20" t="s">
        <v>14</v>
      </c>
      <c r="D4" s="20" t="s">
        <v>15</v>
      </c>
      <c r="E4" s="85" t="s">
        <v>12</v>
      </c>
      <c r="F4" s="6" t="s">
        <v>147</v>
      </c>
      <c r="I4" s="6" t="s">
        <v>144</v>
      </c>
      <c r="J4" s="6" t="s">
        <v>89</v>
      </c>
      <c r="K4" s="6" t="s">
        <v>90</v>
      </c>
      <c r="L4" s="20" t="s">
        <v>14</v>
      </c>
      <c r="M4" s="18" t="s">
        <v>15</v>
      </c>
      <c r="N4" s="6" t="s">
        <v>12</v>
      </c>
    </row>
    <row r="5" spans="1:14">
      <c r="A5" t="s">
        <v>0</v>
      </c>
      <c r="B5">
        <v>360</v>
      </c>
      <c r="C5" s="15">
        <v>120</v>
      </c>
      <c r="D5" s="15">
        <v>153</v>
      </c>
      <c r="E5" s="15">
        <v>74</v>
      </c>
      <c r="F5" s="15">
        <f t="shared" ref="F5:F14" si="0">SUM(C5:E5)</f>
        <v>347</v>
      </c>
      <c r="H5" t="s">
        <v>60</v>
      </c>
      <c r="I5" s="81">
        <v>360</v>
      </c>
      <c r="J5" s="22">
        <v>33.027522935779821</v>
      </c>
      <c r="K5" s="22">
        <v>36.474164133738604</v>
      </c>
      <c r="L5" s="22">
        <v>34.582132564841501</v>
      </c>
      <c r="M5" s="22">
        <v>44.092219020172912</v>
      </c>
      <c r="N5" s="22">
        <v>21.32564841498559</v>
      </c>
    </row>
    <row r="6" spans="1:14">
      <c r="A6" t="s">
        <v>1</v>
      </c>
      <c r="B6">
        <v>140</v>
      </c>
      <c r="C6" s="15">
        <v>18</v>
      </c>
      <c r="D6" s="15">
        <v>87</v>
      </c>
      <c r="E6" s="15">
        <v>23</v>
      </c>
      <c r="F6" s="15">
        <f t="shared" si="0"/>
        <v>128</v>
      </c>
      <c r="H6" t="s">
        <v>1</v>
      </c>
      <c r="I6" s="81">
        <v>140</v>
      </c>
      <c r="J6" s="22">
        <v>12.844036697247708</v>
      </c>
      <c r="K6" s="22">
        <v>14.184397163120568</v>
      </c>
      <c r="L6" s="22">
        <v>14.0625</v>
      </c>
      <c r="M6" s="22">
        <v>67.96875</v>
      </c>
      <c r="N6" s="22">
        <v>17.96875</v>
      </c>
    </row>
    <row r="7" spans="1:14">
      <c r="A7" t="s">
        <v>2</v>
      </c>
      <c r="B7">
        <v>6</v>
      </c>
      <c r="C7" s="15">
        <v>1</v>
      </c>
      <c r="D7" s="15">
        <v>3</v>
      </c>
      <c r="E7" s="15">
        <v>2</v>
      </c>
      <c r="F7" s="15">
        <f t="shared" si="0"/>
        <v>6</v>
      </c>
      <c r="H7" t="s">
        <v>61</v>
      </c>
      <c r="I7" s="81">
        <v>6</v>
      </c>
      <c r="J7" s="22">
        <v>0.55045871559633031</v>
      </c>
      <c r="K7" s="22">
        <v>0.60790273556231</v>
      </c>
      <c r="L7" s="22">
        <v>16.666666666666664</v>
      </c>
      <c r="M7" s="22">
        <v>50</v>
      </c>
      <c r="N7" s="22">
        <v>33.333333333333329</v>
      </c>
    </row>
    <row r="8" spans="1:14">
      <c r="A8" t="s">
        <v>3</v>
      </c>
      <c r="B8">
        <v>66</v>
      </c>
      <c r="C8" s="15">
        <v>20</v>
      </c>
      <c r="D8" s="15">
        <v>32</v>
      </c>
      <c r="E8" s="15">
        <v>12</v>
      </c>
      <c r="F8" s="15">
        <f t="shared" si="0"/>
        <v>64</v>
      </c>
      <c r="H8" t="s">
        <v>62</v>
      </c>
      <c r="I8" s="81">
        <v>66</v>
      </c>
      <c r="J8" s="22">
        <v>6.0550458715596331</v>
      </c>
      <c r="K8" s="22">
        <v>6.6869300911854097</v>
      </c>
      <c r="L8" s="22">
        <v>31.25</v>
      </c>
      <c r="M8" s="22">
        <v>50</v>
      </c>
      <c r="N8" s="22">
        <v>18.75</v>
      </c>
    </row>
    <row r="9" spans="1:14">
      <c r="A9" t="s">
        <v>4</v>
      </c>
      <c r="B9">
        <v>36</v>
      </c>
      <c r="C9" s="15">
        <v>10</v>
      </c>
      <c r="D9" s="15">
        <v>14</v>
      </c>
      <c r="E9" s="15">
        <v>9</v>
      </c>
      <c r="F9" s="15">
        <f t="shared" si="0"/>
        <v>33</v>
      </c>
      <c r="H9" t="s">
        <v>63</v>
      </c>
      <c r="I9" s="81">
        <v>36</v>
      </c>
      <c r="J9" s="22">
        <v>3.3027522935779818</v>
      </c>
      <c r="K9" s="22">
        <v>3.6474164133738598</v>
      </c>
      <c r="L9" s="22">
        <v>30.303030303030305</v>
      </c>
      <c r="M9" s="22">
        <v>42.424242424242422</v>
      </c>
      <c r="N9" s="22">
        <v>27.27272727272727</v>
      </c>
    </row>
    <row r="10" spans="1:14">
      <c r="A10" t="s">
        <v>5</v>
      </c>
      <c r="B10">
        <v>220</v>
      </c>
      <c r="C10" s="15">
        <v>14</v>
      </c>
      <c r="D10" s="15">
        <v>184</v>
      </c>
      <c r="E10" s="15">
        <v>10</v>
      </c>
      <c r="F10" s="15">
        <f t="shared" si="0"/>
        <v>208</v>
      </c>
      <c r="H10" t="s">
        <v>64</v>
      </c>
      <c r="I10" s="81">
        <v>220</v>
      </c>
      <c r="J10" s="22">
        <v>20.183486238532112</v>
      </c>
      <c r="K10" s="22">
        <v>22.289766970618036</v>
      </c>
      <c r="L10" s="22">
        <v>6.7307692307692308</v>
      </c>
      <c r="M10" s="22">
        <v>88.461538461538453</v>
      </c>
      <c r="N10" s="22">
        <v>4.8076923076923084</v>
      </c>
    </row>
    <row r="11" spans="1:14">
      <c r="A11" t="s">
        <v>6</v>
      </c>
      <c r="B11">
        <v>115</v>
      </c>
      <c r="C11" s="15">
        <v>4</v>
      </c>
      <c r="D11" s="15">
        <v>100</v>
      </c>
      <c r="E11" s="15">
        <v>7</v>
      </c>
      <c r="F11" s="15">
        <f t="shared" si="0"/>
        <v>111</v>
      </c>
      <c r="H11" t="s">
        <v>70</v>
      </c>
      <c r="I11" s="81">
        <v>115</v>
      </c>
      <c r="J11" s="22">
        <v>10.550458715596331</v>
      </c>
      <c r="K11" s="22">
        <v>11.651469098277609</v>
      </c>
      <c r="L11" s="22">
        <v>3.6036036036036037</v>
      </c>
      <c r="M11" s="22">
        <v>90.090090090090087</v>
      </c>
      <c r="N11" s="22">
        <v>6.3063063063063058</v>
      </c>
    </row>
    <row r="12" spans="1:14">
      <c r="A12" t="s">
        <v>7</v>
      </c>
      <c r="B12">
        <v>15</v>
      </c>
      <c r="C12" s="15">
        <v>1</v>
      </c>
      <c r="D12" s="15">
        <v>13</v>
      </c>
      <c r="E12" s="15">
        <v>1</v>
      </c>
      <c r="F12" s="15">
        <f t="shared" si="0"/>
        <v>15</v>
      </c>
      <c r="H12" t="s">
        <v>69</v>
      </c>
      <c r="I12" s="81">
        <v>15</v>
      </c>
      <c r="J12" s="22">
        <v>1.3761467889908259</v>
      </c>
      <c r="K12" s="22">
        <v>1.5197568389057752</v>
      </c>
      <c r="L12" s="22">
        <v>6.666666666666667</v>
      </c>
      <c r="M12" s="22">
        <v>86.666666666666671</v>
      </c>
      <c r="N12" s="22">
        <v>6.666666666666667</v>
      </c>
    </row>
    <row r="13" spans="1:14">
      <c r="A13" t="s">
        <v>8</v>
      </c>
      <c r="B13">
        <v>20</v>
      </c>
      <c r="C13" s="15">
        <v>7</v>
      </c>
      <c r="D13" s="15">
        <v>10</v>
      </c>
      <c r="E13" s="15">
        <v>2</v>
      </c>
      <c r="F13" s="15">
        <f t="shared" si="0"/>
        <v>19</v>
      </c>
      <c r="H13" t="s">
        <v>68</v>
      </c>
      <c r="I13" s="81">
        <v>20</v>
      </c>
      <c r="J13" s="22">
        <v>1.834862385321101</v>
      </c>
      <c r="K13" s="22">
        <v>2.0263424518743669</v>
      </c>
      <c r="L13" s="22">
        <v>36.84210526315789</v>
      </c>
      <c r="M13" s="22">
        <v>52.631578947368418</v>
      </c>
      <c r="N13" s="22">
        <v>10.526315789473683</v>
      </c>
    </row>
    <row r="14" spans="1:14">
      <c r="A14" t="s">
        <v>9</v>
      </c>
      <c r="B14">
        <v>2</v>
      </c>
      <c r="C14" s="15">
        <v>1</v>
      </c>
      <c r="D14" s="15">
        <v>1</v>
      </c>
      <c r="E14" s="15">
        <v>0</v>
      </c>
      <c r="F14" s="15">
        <f t="shared" si="0"/>
        <v>2</v>
      </c>
      <c r="H14" t="s">
        <v>65</v>
      </c>
      <c r="I14" s="81">
        <v>2</v>
      </c>
      <c r="J14" s="22">
        <v>0.1834862385321101</v>
      </c>
      <c r="K14" s="22">
        <v>0.2026342451874367</v>
      </c>
      <c r="L14" s="22">
        <v>50</v>
      </c>
      <c r="M14" s="22">
        <v>50</v>
      </c>
      <c r="N14" s="22">
        <v>0</v>
      </c>
    </row>
    <row r="15" spans="1:14">
      <c r="A15" t="s">
        <v>10</v>
      </c>
      <c r="B15">
        <v>0</v>
      </c>
      <c r="C15" s="15"/>
      <c r="D15" s="15"/>
      <c r="E15" s="15"/>
      <c r="F15" s="15"/>
      <c r="H15" t="s">
        <v>66</v>
      </c>
      <c r="I15" s="81">
        <v>0</v>
      </c>
      <c r="J15" s="22">
        <v>0</v>
      </c>
      <c r="K15" s="22">
        <v>0</v>
      </c>
      <c r="L15" s="22">
        <v>0</v>
      </c>
      <c r="M15" s="22">
        <v>0</v>
      </c>
      <c r="N15" s="22">
        <v>0</v>
      </c>
    </row>
    <row r="16" spans="1:14">
      <c r="A16" t="s">
        <v>182</v>
      </c>
      <c r="B16">
        <v>7</v>
      </c>
      <c r="C16" s="15">
        <v>3</v>
      </c>
      <c r="D16" s="15">
        <v>2</v>
      </c>
      <c r="E16" s="15">
        <v>1</v>
      </c>
      <c r="F16" s="15">
        <f t="shared" ref="F16:F21" si="1">SUM(C16:E16)</f>
        <v>6</v>
      </c>
      <c r="H16" t="s">
        <v>67</v>
      </c>
      <c r="I16" s="81">
        <v>7</v>
      </c>
      <c r="J16" s="22">
        <v>0.64220183486238536</v>
      </c>
      <c r="K16" s="22">
        <v>0.70921985815602839</v>
      </c>
      <c r="L16" s="22">
        <v>50</v>
      </c>
      <c r="M16" s="22">
        <v>33.333333333333329</v>
      </c>
      <c r="N16" s="22">
        <v>16.666666666666664</v>
      </c>
    </row>
    <row r="17" spans="1:14">
      <c r="A17" t="s">
        <v>11</v>
      </c>
      <c r="B17">
        <v>22</v>
      </c>
      <c r="C17" s="15">
        <v>6</v>
      </c>
      <c r="D17" s="15">
        <v>13</v>
      </c>
      <c r="E17" s="15">
        <v>2</v>
      </c>
      <c r="F17" s="15">
        <f t="shared" si="1"/>
        <v>21</v>
      </c>
      <c r="H17" t="s">
        <v>11</v>
      </c>
      <c r="I17" s="81">
        <v>22</v>
      </c>
      <c r="J17" s="22">
        <v>2.0183486238532113</v>
      </c>
      <c r="L17" s="22">
        <v>28.571428571428569</v>
      </c>
      <c r="M17" s="22">
        <v>61.904761904761905</v>
      </c>
      <c r="N17" s="22">
        <v>9.5238095238095237</v>
      </c>
    </row>
    <row r="18" spans="1:14">
      <c r="A18" t="s">
        <v>12</v>
      </c>
      <c r="B18">
        <v>73</v>
      </c>
      <c r="C18" s="15">
        <v>7</v>
      </c>
      <c r="D18" s="15">
        <v>37</v>
      </c>
      <c r="E18" s="15">
        <v>22</v>
      </c>
      <c r="F18" s="15">
        <f t="shared" si="1"/>
        <v>66</v>
      </c>
      <c r="H18" t="s">
        <v>12</v>
      </c>
      <c r="I18" s="81">
        <v>73</v>
      </c>
      <c r="J18" s="22">
        <v>6.6972477064220186</v>
      </c>
      <c r="L18" s="22">
        <v>10.606060606060606</v>
      </c>
      <c r="M18" s="22">
        <v>56.060606060606055</v>
      </c>
      <c r="N18" s="22">
        <v>33.333333333333329</v>
      </c>
    </row>
    <row r="19" spans="1:14">
      <c r="A19" t="s">
        <v>17</v>
      </c>
      <c r="B19">
        <v>6</v>
      </c>
      <c r="C19" s="15">
        <v>0</v>
      </c>
      <c r="D19" s="15">
        <v>6</v>
      </c>
      <c r="E19" s="15">
        <v>0</v>
      </c>
      <c r="F19" s="15">
        <f t="shared" si="1"/>
        <v>6</v>
      </c>
      <c r="H19" t="s">
        <v>17</v>
      </c>
      <c r="I19" s="81">
        <v>6</v>
      </c>
      <c r="J19" s="22">
        <v>0.55045871559633031</v>
      </c>
      <c r="L19" s="4">
        <v>0</v>
      </c>
      <c r="M19" s="4">
        <v>100</v>
      </c>
      <c r="N19" s="4">
        <v>0</v>
      </c>
    </row>
    <row r="20" spans="1:14">
      <c r="A20" t="s">
        <v>16</v>
      </c>
      <c r="B20">
        <v>1</v>
      </c>
      <c r="C20" s="15">
        <v>0</v>
      </c>
      <c r="D20" s="15">
        <v>1</v>
      </c>
      <c r="E20" s="15">
        <v>0</v>
      </c>
      <c r="F20" s="15">
        <f t="shared" si="1"/>
        <v>1</v>
      </c>
      <c r="H20" t="s">
        <v>16</v>
      </c>
      <c r="I20" s="81">
        <v>1</v>
      </c>
      <c r="J20" s="22">
        <v>9.1743119266055051E-2</v>
      </c>
      <c r="L20" s="4">
        <v>0</v>
      </c>
      <c r="M20" s="4">
        <v>100</v>
      </c>
      <c r="N20" s="4">
        <v>0</v>
      </c>
    </row>
    <row r="21" spans="1:14">
      <c r="A21" t="s">
        <v>18</v>
      </c>
      <c r="B21">
        <v>1</v>
      </c>
      <c r="C21" s="15">
        <v>0</v>
      </c>
      <c r="D21" s="15">
        <v>1</v>
      </c>
      <c r="E21" s="15">
        <v>0</v>
      </c>
      <c r="F21" s="15">
        <f t="shared" si="1"/>
        <v>1</v>
      </c>
      <c r="H21" t="s">
        <v>18</v>
      </c>
      <c r="I21" s="81">
        <v>1</v>
      </c>
      <c r="J21" s="22">
        <v>9.1743119266055051E-2</v>
      </c>
      <c r="L21" s="4">
        <v>0</v>
      </c>
      <c r="M21" s="4">
        <v>100</v>
      </c>
      <c r="N21" s="4">
        <v>0</v>
      </c>
    </row>
    <row r="22" spans="1:14">
      <c r="A22" t="s">
        <v>13</v>
      </c>
      <c r="B22">
        <f>SUM(B5:B21)</f>
        <v>1090</v>
      </c>
      <c r="C22" s="15">
        <f>SUM(C5:C21)</f>
        <v>212</v>
      </c>
      <c r="D22" s="15">
        <f>SUM(D5:D21)</f>
        <v>657</v>
      </c>
      <c r="E22" s="15">
        <f>SUM(E5:E21)</f>
        <v>165</v>
      </c>
      <c r="F22" s="15">
        <f>SUM(F5:F21)</f>
        <v>1034</v>
      </c>
      <c r="H22" t="s">
        <v>13</v>
      </c>
      <c r="I22" s="81">
        <f>SUM(I5:I21)</f>
        <v>1090</v>
      </c>
      <c r="J22" s="19">
        <v>100</v>
      </c>
      <c r="K22">
        <v>100</v>
      </c>
      <c r="L22" s="24">
        <v>20.502901353965182</v>
      </c>
      <c r="M22" s="24">
        <v>63.539651837524183</v>
      </c>
      <c r="N22" s="24">
        <v>15.957446808510639</v>
      </c>
    </row>
    <row r="23" spans="1:14">
      <c r="J23" s="22"/>
    </row>
    <row r="24" spans="1:14">
      <c r="A24" s="125" t="s">
        <v>232</v>
      </c>
      <c r="J24" s="22"/>
    </row>
    <row r="25" spans="1:14">
      <c r="A25" s="15" t="s">
        <v>14</v>
      </c>
      <c r="B25" s="15">
        <v>215</v>
      </c>
      <c r="C25" s="24">
        <v>20.283018867924529</v>
      </c>
      <c r="H25" t="s">
        <v>14</v>
      </c>
      <c r="I25" s="81">
        <v>212</v>
      </c>
      <c r="J25" s="22">
        <v>20.502901353965182</v>
      </c>
    </row>
    <row r="26" spans="1:14">
      <c r="A26" s="15" t="s">
        <v>15</v>
      </c>
      <c r="B26" s="15">
        <v>674</v>
      </c>
      <c r="C26" s="24">
        <v>63.584905660377359</v>
      </c>
      <c r="H26" t="s">
        <v>15</v>
      </c>
      <c r="I26" s="81">
        <v>657</v>
      </c>
      <c r="J26" s="22">
        <v>63.539651837524183</v>
      </c>
    </row>
    <row r="27" spans="1:14">
      <c r="A27" s="15" t="s">
        <v>12</v>
      </c>
      <c r="B27" s="15">
        <v>171</v>
      </c>
      <c r="C27" s="24">
        <v>16.132075471698112</v>
      </c>
      <c r="H27" t="s">
        <v>12</v>
      </c>
      <c r="I27" s="81">
        <v>165</v>
      </c>
      <c r="J27" s="22">
        <v>15.957446808510639</v>
      </c>
    </row>
    <row r="28" spans="1:14">
      <c r="A28" s="15" t="s">
        <v>13</v>
      </c>
      <c r="B28" s="15">
        <f>SUM(B25:B27)</f>
        <v>1060</v>
      </c>
      <c r="C28" s="21">
        <v>100</v>
      </c>
      <c r="H28" t="s">
        <v>13</v>
      </c>
      <c r="I28" s="81">
        <f>SUM(I25:I27)</f>
        <v>1034</v>
      </c>
      <c r="J28" s="19">
        <f>SUM(J25:J27)</f>
        <v>100</v>
      </c>
    </row>
    <row r="32" spans="1:14">
      <c r="H32" s="89"/>
      <c r="I32" s="89"/>
      <c r="J32" s="89"/>
      <c r="K32" s="89"/>
      <c r="L32" s="89"/>
      <c r="M32" s="89"/>
      <c r="N32" s="89"/>
    </row>
    <row r="33" spans="8:14">
      <c r="H33" s="89"/>
      <c r="I33" s="89"/>
      <c r="J33" s="89"/>
      <c r="K33" s="1"/>
      <c r="L33" s="89"/>
      <c r="M33" s="89"/>
      <c r="N33" s="89"/>
    </row>
    <row r="34" spans="8:14">
      <c r="H34" s="89"/>
      <c r="I34" s="6"/>
      <c r="J34" s="20"/>
      <c r="K34" s="18"/>
      <c r="L34" s="6"/>
    </row>
    <row r="35" spans="8:14">
      <c r="H35" s="89"/>
      <c r="I35" s="22"/>
      <c r="J35" s="22"/>
      <c r="K35" s="22"/>
      <c r="L35" s="22"/>
    </row>
    <row r="36" spans="8:14">
      <c r="H36" s="89"/>
      <c r="I36" s="22"/>
      <c r="J36" s="22"/>
      <c r="K36" s="22"/>
      <c r="L36" s="22"/>
    </row>
    <row r="37" spans="8:14">
      <c r="H37" s="89"/>
      <c r="I37" s="22"/>
      <c r="J37" s="22"/>
      <c r="K37" s="22"/>
      <c r="L37" s="22"/>
    </row>
    <row r="38" spans="8:14">
      <c r="H38" s="89"/>
      <c r="I38" s="22"/>
      <c r="J38" s="22"/>
      <c r="K38" s="22"/>
      <c r="L38" s="22"/>
    </row>
    <row r="39" spans="8:14">
      <c r="H39" s="89"/>
      <c r="I39" s="22"/>
      <c r="J39" s="22"/>
      <c r="K39" s="22"/>
      <c r="L39" s="22"/>
    </row>
    <row r="40" spans="8:14">
      <c r="H40" s="89"/>
      <c r="I40" s="22"/>
      <c r="J40" s="22"/>
      <c r="K40" s="22"/>
      <c r="L40" s="22"/>
    </row>
    <row r="41" spans="8:14">
      <c r="H41" s="89"/>
      <c r="I41" s="22"/>
      <c r="J41" s="22"/>
      <c r="K41" s="22"/>
      <c r="L41" s="22"/>
    </row>
    <row r="42" spans="8:14">
      <c r="H42" s="89"/>
      <c r="I42" s="22"/>
      <c r="J42" s="22"/>
      <c r="K42" s="22"/>
      <c r="L42" s="22"/>
    </row>
    <row r="43" spans="8:14">
      <c r="H43" s="89"/>
      <c r="I43" s="22"/>
      <c r="J43" s="22"/>
      <c r="K43" s="22"/>
      <c r="L43" s="22"/>
    </row>
    <row r="44" spans="8:14">
      <c r="H44" s="89"/>
      <c r="I44" s="22"/>
      <c r="J44" s="22"/>
      <c r="K44" s="22"/>
      <c r="L44" s="22"/>
    </row>
    <row r="45" spans="8:14">
      <c r="H45" s="89"/>
      <c r="I45" s="22"/>
      <c r="J45" s="22"/>
      <c r="K45" s="22"/>
      <c r="L45" s="22"/>
    </row>
    <row r="46" spans="8:14">
      <c r="H46" s="89"/>
      <c r="I46" s="22"/>
      <c r="J46" s="22"/>
      <c r="K46" s="22"/>
      <c r="L46" s="22"/>
    </row>
    <row r="47" spans="8:14">
      <c r="H47" s="89"/>
      <c r="I47" s="89"/>
      <c r="J47" s="22"/>
      <c r="K47" s="22"/>
      <c r="L47" s="22"/>
    </row>
    <row r="48" spans="8:14">
      <c r="H48" s="89"/>
      <c r="I48" s="89"/>
      <c r="J48" s="22"/>
      <c r="K48" s="22"/>
      <c r="L48" s="22"/>
    </row>
    <row r="49" spans="8:14">
      <c r="H49" s="89"/>
      <c r="I49" s="89"/>
      <c r="J49" s="4"/>
      <c r="K49" s="4"/>
      <c r="L49" s="4"/>
    </row>
    <row r="50" spans="8:14">
      <c r="H50" s="89"/>
      <c r="I50" s="89"/>
      <c r="J50" s="4"/>
      <c r="K50" s="4"/>
      <c r="L50" s="4"/>
    </row>
    <row r="51" spans="8:14">
      <c r="H51" s="89"/>
      <c r="I51" s="89"/>
      <c r="J51" s="4"/>
      <c r="K51" s="4"/>
      <c r="L51" s="4"/>
    </row>
    <row r="52" spans="8:14">
      <c r="H52" s="89"/>
      <c r="I52" s="89"/>
      <c r="J52" s="24"/>
      <c r="K52" s="24"/>
      <c r="L52" s="24"/>
    </row>
    <row r="53" spans="8:14">
      <c r="H53" s="89"/>
      <c r="I53" s="89"/>
      <c r="J53" s="22"/>
      <c r="K53" s="89"/>
      <c r="L53" s="89"/>
      <c r="M53" s="89"/>
      <c r="N53" s="89"/>
    </row>
    <row r="54" spans="8:14">
      <c r="H54" s="89"/>
      <c r="I54" s="89"/>
      <c r="J54" s="22"/>
      <c r="K54" s="89"/>
      <c r="L54" s="89"/>
      <c r="M54" s="89"/>
      <c r="N54" s="89"/>
    </row>
    <row r="55" spans="8:14">
      <c r="H55" s="89"/>
      <c r="I55" s="89"/>
      <c r="J55" s="22"/>
      <c r="K55" s="89"/>
      <c r="L55" s="89"/>
      <c r="M55" s="89"/>
      <c r="N55" s="89"/>
    </row>
    <row r="56" spans="8:14">
      <c r="H56" s="89"/>
      <c r="I56" s="89"/>
      <c r="J56" s="22"/>
      <c r="K56" s="89"/>
      <c r="L56" s="89"/>
      <c r="M56" s="89"/>
      <c r="N56" s="89"/>
    </row>
    <row r="57" spans="8:14">
      <c r="H57" s="89"/>
      <c r="I57" s="89"/>
      <c r="J57" s="22"/>
      <c r="K57" s="89"/>
      <c r="L57" s="89"/>
      <c r="M57" s="89"/>
      <c r="N57" s="89"/>
    </row>
    <row r="58" spans="8:14">
      <c r="H58" s="89"/>
      <c r="I58" s="89"/>
      <c r="J58" s="19"/>
      <c r="K58" s="89"/>
      <c r="L58" s="89"/>
      <c r="M58" s="89"/>
      <c r="N58" s="89"/>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tabSelected="1" workbookViewId="0">
      <selection activeCell="C3" sqref="C3"/>
    </sheetView>
  </sheetViews>
  <sheetFormatPr defaultRowHeight="13"/>
  <cols>
    <col min="1" max="1" width="19.36328125" style="115" customWidth="1"/>
    <col min="2" max="2" width="8.7265625" style="115"/>
    <col min="3" max="3" width="8.81640625" style="115" customWidth="1"/>
    <col min="4" max="4" width="8.7265625" style="115" customWidth="1"/>
    <col min="5" max="5" width="10" style="115" customWidth="1"/>
    <col min="6" max="6" width="8.6328125" style="115" customWidth="1"/>
    <col min="7" max="7" width="11" style="115" customWidth="1"/>
    <col min="8" max="8" width="7.453125" style="115" customWidth="1"/>
  </cols>
  <sheetData>
    <row r="1" spans="1:9">
      <c r="A1" s="99" t="s">
        <v>235</v>
      </c>
      <c r="B1" s="99"/>
      <c r="C1" s="99"/>
      <c r="D1" s="99"/>
      <c r="E1" s="99"/>
      <c r="F1" s="99"/>
      <c r="G1" s="99"/>
      <c r="H1" s="99"/>
    </row>
    <row r="2" spans="1:9">
      <c r="A2" s="99"/>
      <c r="B2" s="99"/>
      <c r="C2" s="99"/>
      <c r="D2" s="99"/>
      <c r="E2" s="99"/>
      <c r="F2" s="99"/>
      <c r="G2" s="99"/>
      <c r="H2" s="99"/>
      <c r="I2" s="89"/>
    </row>
    <row r="3" spans="1:9">
      <c r="A3" s="99" t="s">
        <v>145</v>
      </c>
      <c r="B3" s="99"/>
      <c r="C3" s="99"/>
      <c r="D3" s="99"/>
      <c r="E3" s="99"/>
      <c r="F3" s="99"/>
      <c r="G3" s="99"/>
      <c r="H3" s="99"/>
    </row>
    <row r="4" spans="1:9">
      <c r="A4" s="99" t="s">
        <v>146</v>
      </c>
      <c r="B4" s="99"/>
      <c r="C4" s="99"/>
      <c r="D4" s="100"/>
      <c r="E4" s="99"/>
      <c r="F4" s="99"/>
      <c r="G4" s="99"/>
      <c r="H4" s="99"/>
    </row>
    <row r="5" spans="1:9" s="125" customFormat="1">
      <c r="A5" s="99" t="s">
        <v>233</v>
      </c>
      <c r="B5" s="99"/>
      <c r="C5" s="99"/>
      <c r="D5" s="100"/>
      <c r="E5" s="99"/>
      <c r="F5" s="99"/>
      <c r="G5" s="99"/>
      <c r="H5" s="99"/>
    </row>
    <row r="6" spans="1:9" ht="26">
      <c r="A6" s="99"/>
      <c r="B6" s="101" t="s">
        <v>79</v>
      </c>
      <c r="C6" s="101" t="s">
        <v>89</v>
      </c>
      <c r="D6" s="101" t="s">
        <v>90</v>
      </c>
      <c r="E6" s="102" t="s">
        <v>14</v>
      </c>
      <c r="F6" s="103" t="s">
        <v>15</v>
      </c>
      <c r="G6" s="101" t="s">
        <v>12</v>
      </c>
      <c r="H6" s="99"/>
    </row>
    <row r="7" spans="1:9">
      <c r="A7" s="99" t="s">
        <v>60</v>
      </c>
      <c r="B7" s="99">
        <v>360</v>
      </c>
      <c r="C7" s="104">
        <v>33.027522935779821</v>
      </c>
      <c r="D7" s="104">
        <v>36.474164133738604</v>
      </c>
      <c r="E7" s="104">
        <v>34.582132564841501</v>
      </c>
      <c r="F7" s="105">
        <v>44.092219020172912</v>
      </c>
      <c r="G7" s="104">
        <v>21.32564841498559</v>
      </c>
      <c r="H7" s="99"/>
    </row>
    <row r="8" spans="1:9">
      <c r="A8" s="99" t="s">
        <v>1</v>
      </c>
      <c r="B8" s="99">
        <v>140</v>
      </c>
      <c r="C8" s="104">
        <v>12.844036697247708</v>
      </c>
      <c r="D8" s="104">
        <v>14.184397163120568</v>
      </c>
      <c r="E8" s="104">
        <v>14.0625</v>
      </c>
      <c r="F8" s="105">
        <v>67.96875</v>
      </c>
      <c r="G8" s="104">
        <v>17.96875</v>
      </c>
      <c r="H8" s="99"/>
    </row>
    <row r="9" spans="1:9">
      <c r="A9" s="99" t="s">
        <v>61</v>
      </c>
      <c r="B9" s="99">
        <v>6</v>
      </c>
      <c r="C9" s="104">
        <v>0.55045871559633031</v>
      </c>
      <c r="D9" s="104">
        <v>0.60790273556231</v>
      </c>
      <c r="E9" s="104">
        <v>16.666666666666664</v>
      </c>
      <c r="F9" s="104">
        <v>50</v>
      </c>
      <c r="G9" s="104">
        <v>33.333333333333329</v>
      </c>
      <c r="H9" s="99"/>
    </row>
    <row r="10" spans="1:9">
      <c r="A10" s="99" t="s">
        <v>62</v>
      </c>
      <c r="B10" s="99">
        <v>66</v>
      </c>
      <c r="C10" s="104">
        <v>6.0550458715596331</v>
      </c>
      <c r="D10" s="104">
        <v>6.6869300911854097</v>
      </c>
      <c r="E10" s="104">
        <v>31.25</v>
      </c>
      <c r="F10" s="104">
        <v>50</v>
      </c>
      <c r="G10" s="104">
        <v>18.75</v>
      </c>
      <c r="H10" s="99"/>
    </row>
    <row r="11" spans="1:9">
      <c r="A11" s="99" t="s">
        <v>63</v>
      </c>
      <c r="B11" s="99">
        <v>36</v>
      </c>
      <c r="C11" s="104">
        <v>3.3027522935779818</v>
      </c>
      <c r="D11" s="104">
        <v>3.6474164133738598</v>
      </c>
      <c r="E11" s="104">
        <v>30.303030303030305</v>
      </c>
      <c r="F11" s="104">
        <v>42.424242424242422</v>
      </c>
      <c r="G11" s="104">
        <v>27.27272727272727</v>
      </c>
      <c r="H11" s="99"/>
    </row>
    <row r="12" spans="1:9">
      <c r="A12" s="99" t="s">
        <v>64</v>
      </c>
      <c r="B12" s="99">
        <v>220</v>
      </c>
      <c r="C12" s="104">
        <v>20.183486238532112</v>
      </c>
      <c r="D12" s="104">
        <v>22.289766970618036</v>
      </c>
      <c r="E12" s="104">
        <v>6.7307692307692308</v>
      </c>
      <c r="F12" s="104">
        <v>88.461538461538453</v>
      </c>
      <c r="G12" s="104">
        <v>4.8076923076923084</v>
      </c>
      <c r="H12" s="99"/>
    </row>
    <row r="13" spans="1:9" ht="26">
      <c r="A13" s="103" t="s">
        <v>166</v>
      </c>
      <c r="B13" s="99">
        <v>115</v>
      </c>
      <c r="C13" s="104">
        <v>10.550458715596331</v>
      </c>
      <c r="D13" s="104">
        <v>11.651469098277609</v>
      </c>
      <c r="E13" s="104">
        <v>3.6036036036036037</v>
      </c>
      <c r="F13" s="104">
        <v>90.090090090090087</v>
      </c>
      <c r="G13" s="104">
        <v>6.3063063063063058</v>
      </c>
      <c r="H13" s="99"/>
    </row>
    <row r="14" spans="1:9">
      <c r="A14" s="99" t="s">
        <v>69</v>
      </c>
      <c r="B14" s="99">
        <v>15</v>
      </c>
      <c r="C14" s="104">
        <v>1.3761467889908259</v>
      </c>
      <c r="D14" s="104">
        <v>1.5197568389057752</v>
      </c>
      <c r="E14" s="104">
        <v>6.666666666666667</v>
      </c>
      <c r="F14" s="104">
        <v>86.666666666666671</v>
      </c>
      <c r="G14" s="104">
        <v>6.666666666666667</v>
      </c>
      <c r="H14" s="99"/>
    </row>
    <row r="15" spans="1:9" ht="26">
      <c r="A15" s="103" t="s">
        <v>168</v>
      </c>
      <c r="B15" s="99">
        <v>20</v>
      </c>
      <c r="C15" s="104">
        <v>1.834862385321101</v>
      </c>
      <c r="D15" s="104">
        <v>2.0263424518743669</v>
      </c>
      <c r="E15" s="104">
        <v>36.84210526315789</v>
      </c>
      <c r="F15" s="105">
        <v>52.631578947368418</v>
      </c>
      <c r="G15" s="104">
        <v>10.526315789473683</v>
      </c>
      <c r="H15" s="99"/>
    </row>
    <row r="16" spans="1:9">
      <c r="A16" s="99" t="s">
        <v>65</v>
      </c>
      <c r="B16" s="99">
        <v>2</v>
      </c>
      <c r="C16" s="104">
        <v>0.1834862385321101</v>
      </c>
      <c r="D16" s="104">
        <v>0.2026342451874367</v>
      </c>
      <c r="E16" s="104">
        <v>50</v>
      </c>
      <c r="F16" s="104">
        <v>50</v>
      </c>
      <c r="G16" s="104">
        <v>0</v>
      </c>
      <c r="H16" s="99"/>
    </row>
    <row r="17" spans="1:8">
      <c r="A17" s="99" t="s">
        <v>66</v>
      </c>
      <c r="B17" s="99">
        <v>0</v>
      </c>
      <c r="C17" s="104">
        <v>0</v>
      </c>
      <c r="D17" s="104">
        <v>0</v>
      </c>
      <c r="E17" s="104">
        <v>0</v>
      </c>
      <c r="F17" s="104">
        <v>0</v>
      </c>
      <c r="G17" s="104">
        <v>0</v>
      </c>
      <c r="H17" s="99"/>
    </row>
    <row r="18" spans="1:8" ht="26">
      <c r="A18" s="103" t="s">
        <v>167</v>
      </c>
      <c r="B18" s="99">
        <v>7</v>
      </c>
      <c r="C18" s="104">
        <v>0.64220183486238536</v>
      </c>
      <c r="D18" s="104">
        <v>0.70921985815602839</v>
      </c>
      <c r="E18" s="105">
        <v>50</v>
      </c>
      <c r="F18" s="104">
        <v>33.333333333333329</v>
      </c>
      <c r="G18" s="104">
        <v>16.666666666666664</v>
      </c>
      <c r="H18" s="99"/>
    </row>
    <row r="19" spans="1:8">
      <c r="A19" s="99" t="s">
        <v>11</v>
      </c>
      <c r="B19" s="99">
        <v>22</v>
      </c>
      <c r="C19" s="104">
        <v>2.0183486238532113</v>
      </c>
      <c r="D19" s="99"/>
      <c r="E19" s="104">
        <v>28.571428571428569</v>
      </c>
      <c r="F19" s="104">
        <v>61.904761904761905</v>
      </c>
      <c r="G19" s="104">
        <v>9.5238095238095237</v>
      </c>
      <c r="H19" s="99"/>
    </row>
    <row r="20" spans="1:8">
      <c r="A20" s="99" t="s">
        <v>12</v>
      </c>
      <c r="B20" s="99">
        <v>73</v>
      </c>
      <c r="C20" s="104">
        <v>6.6972477064220186</v>
      </c>
      <c r="D20" s="99"/>
      <c r="E20" s="104">
        <v>10.606060606060606</v>
      </c>
      <c r="F20" s="104">
        <v>56.060606060606055</v>
      </c>
      <c r="G20" s="104">
        <v>33.333333333333329</v>
      </c>
      <c r="H20" s="99"/>
    </row>
    <row r="21" spans="1:8">
      <c r="A21" s="99" t="s">
        <v>17</v>
      </c>
      <c r="B21" s="99">
        <v>6</v>
      </c>
      <c r="C21" s="104">
        <v>0.55045871559633031</v>
      </c>
      <c r="D21" s="99"/>
      <c r="E21" s="106">
        <v>0</v>
      </c>
      <c r="F21" s="106">
        <v>100</v>
      </c>
      <c r="G21" s="106">
        <v>0</v>
      </c>
      <c r="H21" s="99"/>
    </row>
    <row r="22" spans="1:8">
      <c r="A22" s="99" t="s">
        <v>16</v>
      </c>
      <c r="B22" s="99">
        <v>1</v>
      </c>
      <c r="C22" s="104">
        <v>9.1743119266055051E-2</v>
      </c>
      <c r="D22" s="99"/>
      <c r="E22" s="106">
        <v>0</v>
      </c>
      <c r="F22" s="106">
        <v>100</v>
      </c>
      <c r="G22" s="106">
        <v>0</v>
      </c>
      <c r="H22" s="99"/>
    </row>
    <row r="23" spans="1:8">
      <c r="A23" s="99" t="s">
        <v>18</v>
      </c>
      <c r="B23" s="99">
        <v>1</v>
      </c>
      <c r="C23" s="104">
        <v>9.1743119266055051E-2</v>
      </c>
      <c r="D23" s="99"/>
      <c r="E23" s="106">
        <v>0</v>
      </c>
      <c r="F23" s="106">
        <v>100</v>
      </c>
      <c r="G23" s="106">
        <v>0</v>
      </c>
      <c r="H23" s="99"/>
    </row>
    <row r="24" spans="1:8">
      <c r="A24" s="99" t="s">
        <v>13</v>
      </c>
      <c r="B24" s="99">
        <f>SUM(B7:B23)</f>
        <v>1090</v>
      </c>
      <c r="C24" s="107">
        <v>100</v>
      </c>
      <c r="D24" s="99">
        <v>100</v>
      </c>
      <c r="E24" s="104">
        <v>20.502901353965182</v>
      </c>
      <c r="F24" s="105">
        <v>63.539651837524183</v>
      </c>
      <c r="G24" s="104">
        <v>15.957446808510639</v>
      </c>
      <c r="H24" s="99"/>
    </row>
    <row r="25" spans="1:8">
      <c r="A25" s="99"/>
      <c r="B25" s="99"/>
      <c r="C25" s="99"/>
      <c r="D25" s="99"/>
      <c r="E25" s="99"/>
      <c r="F25" s="99"/>
      <c r="G25" s="99"/>
      <c r="H25" s="99"/>
    </row>
    <row r="26" spans="1:8">
      <c r="A26" s="99"/>
      <c r="B26" s="99"/>
      <c r="C26" s="99"/>
      <c r="D26" s="99"/>
      <c r="E26" s="99"/>
      <c r="F26" s="99"/>
      <c r="G26" s="99"/>
      <c r="H26" s="99"/>
    </row>
    <row r="27" spans="1:8">
      <c r="A27" s="99"/>
      <c r="B27" s="99"/>
      <c r="C27" s="99"/>
      <c r="D27" s="99"/>
      <c r="E27" s="99"/>
      <c r="F27" s="99"/>
      <c r="G27" s="99"/>
      <c r="H27" s="99"/>
    </row>
    <row r="28" spans="1:8">
      <c r="A28" s="99" t="s">
        <v>185</v>
      </c>
      <c r="B28" s="99"/>
      <c r="C28" s="99"/>
      <c r="D28" s="99"/>
      <c r="E28" s="99"/>
      <c r="F28" s="99"/>
      <c r="G28" s="99"/>
      <c r="H28" s="99"/>
    </row>
    <row r="29" spans="1:8">
      <c r="A29" s="99"/>
      <c r="B29" s="99"/>
      <c r="C29" s="99"/>
      <c r="D29" s="99"/>
      <c r="E29" s="99"/>
      <c r="F29" s="99"/>
      <c r="G29" s="99"/>
      <c r="H29" s="99"/>
    </row>
    <row r="30" spans="1:8">
      <c r="A30" s="99"/>
      <c r="B30" s="99"/>
      <c r="C30" s="108" t="s">
        <v>183</v>
      </c>
      <c r="D30" s="108"/>
      <c r="E30" s="101" t="s">
        <v>184</v>
      </c>
      <c r="F30" s="99"/>
      <c r="G30" s="99"/>
      <c r="H30" s="99"/>
    </row>
    <row r="31" spans="1:8">
      <c r="A31" s="109" t="s">
        <v>173</v>
      </c>
      <c r="B31" s="109"/>
      <c r="C31" s="110">
        <v>33.109776126487297</v>
      </c>
      <c r="D31" s="110"/>
      <c r="E31" s="104">
        <v>32.064185768251903</v>
      </c>
      <c r="F31" s="99"/>
      <c r="G31" s="99"/>
      <c r="H31" s="99"/>
    </row>
    <row r="32" spans="1:8">
      <c r="A32" s="109" t="s">
        <v>175</v>
      </c>
      <c r="B32" s="109"/>
      <c r="C32" s="110">
        <v>18.329600380032101</v>
      </c>
      <c r="D32" s="110"/>
      <c r="E32" s="104">
        <v>16.306271510755099</v>
      </c>
      <c r="F32" s="99"/>
      <c r="G32" s="99"/>
      <c r="H32" s="99"/>
    </row>
    <row r="33" spans="1:8">
      <c r="A33" s="109" t="s">
        <v>21</v>
      </c>
      <c r="B33" s="109"/>
      <c r="C33" s="110">
        <v>15.717232429540299</v>
      </c>
      <c r="D33" s="110"/>
      <c r="E33" s="104">
        <v>14.1591346490854</v>
      </c>
      <c r="F33" s="99"/>
      <c r="G33" s="99"/>
      <c r="H33" s="99"/>
    </row>
    <row r="34" spans="1:8">
      <c r="A34" s="109" t="s">
        <v>176</v>
      </c>
      <c r="B34" s="109"/>
      <c r="C34" s="110">
        <v>13.713906136497499</v>
      </c>
      <c r="D34" s="110"/>
      <c r="E34" s="104">
        <v>12.147820486393799</v>
      </c>
      <c r="F34" s="99"/>
      <c r="G34" s="99"/>
      <c r="H34" s="99"/>
    </row>
    <row r="35" spans="1:8">
      <c r="A35" s="109" t="s">
        <v>177</v>
      </c>
      <c r="B35" s="109"/>
      <c r="C35" s="110">
        <v>11.367816375784299</v>
      </c>
      <c r="D35" s="110"/>
      <c r="E35" s="104">
        <v>15.3716142357735</v>
      </c>
      <c r="F35" s="99"/>
      <c r="G35" s="99"/>
      <c r="H35" s="99"/>
    </row>
    <row r="36" spans="1:8">
      <c r="A36" s="109" t="s">
        <v>178</v>
      </c>
      <c r="B36" s="109"/>
      <c r="C36" s="110">
        <v>2.4645254126287299</v>
      </c>
      <c r="D36" s="110"/>
      <c r="E36" s="104">
        <v>2.2554757646359902</v>
      </c>
      <c r="F36" s="99"/>
      <c r="G36" s="99"/>
      <c r="H36" s="99"/>
    </row>
    <row r="37" spans="1:8">
      <c r="A37" s="109" t="s">
        <v>27</v>
      </c>
      <c r="B37" s="109"/>
      <c r="C37" s="110">
        <v>1.9288115990028001</v>
      </c>
      <c r="D37" s="110"/>
      <c r="E37" s="104">
        <v>2.7096871358483798</v>
      </c>
      <c r="F37" s="99"/>
      <c r="G37" s="99"/>
      <c r="H37" s="99"/>
    </row>
    <row r="38" spans="1:8">
      <c r="A38" s="109" t="s">
        <v>182</v>
      </c>
      <c r="B38" s="109"/>
      <c r="C38" s="110">
        <v>2.6529177287616799</v>
      </c>
      <c r="D38" s="110"/>
      <c r="E38" s="104">
        <v>4.3916295184297596</v>
      </c>
      <c r="F38" s="99"/>
      <c r="G38" s="99"/>
      <c r="H38" s="99"/>
    </row>
    <row r="39" spans="1:8">
      <c r="A39" s="109" t="s">
        <v>28</v>
      </c>
      <c r="B39" s="109"/>
      <c r="C39" s="110">
        <v>0.71541381126535342</v>
      </c>
      <c r="D39" s="110"/>
      <c r="E39" s="104">
        <v>0.59418093082620005</v>
      </c>
      <c r="F39" s="99"/>
      <c r="G39" s="99"/>
      <c r="H39" s="99"/>
    </row>
    <row r="40" spans="1:8">
      <c r="A40" s="109" t="s">
        <v>181</v>
      </c>
      <c r="B40" s="109"/>
      <c r="C40" s="111">
        <f>SUM(C31:C39)</f>
        <v>100.00000000000006</v>
      </c>
      <c r="D40" s="111"/>
      <c r="E40" s="107">
        <v>100</v>
      </c>
      <c r="F40" s="99"/>
      <c r="G40" s="99"/>
      <c r="H40" s="99"/>
    </row>
    <row r="41" spans="1:8">
      <c r="A41" s="99"/>
      <c r="B41" s="99"/>
      <c r="C41" s="99"/>
      <c r="D41" s="99"/>
      <c r="E41" s="99"/>
      <c r="F41" s="99"/>
      <c r="G41" s="99"/>
      <c r="H41" s="99"/>
    </row>
    <row r="42" spans="1:8">
      <c r="A42" s="99" t="s">
        <v>187</v>
      </c>
      <c r="B42" s="99"/>
      <c r="C42" s="99"/>
      <c r="D42" s="99"/>
      <c r="E42" s="99"/>
      <c r="F42" s="99"/>
      <c r="G42" s="99"/>
      <c r="H42" s="99"/>
    </row>
    <row r="43" spans="1:8">
      <c r="A43" s="99"/>
      <c r="B43" s="131" t="s">
        <v>186</v>
      </c>
      <c r="C43" s="131"/>
      <c r="D43" s="131" t="s">
        <v>184</v>
      </c>
      <c r="E43" s="131"/>
      <c r="F43" s="99"/>
      <c r="G43" s="99"/>
      <c r="H43" s="99"/>
    </row>
    <row r="44" spans="1:8">
      <c r="A44" s="101" t="s">
        <v>174</v>
      </c>
      <c r="B44" s="132">
        <v>25461448.921999998</v>
      </c>
      <c r="C44" s="132"/>
      <c r="D44" s="133">
        <v>2561262.7760000001</v>
      </c>
      <c r="E44" s="133"/>
      <c r="F44" s="99"/>
      <c r="G44" s="99"/>
      <c r="H44" s="99"/>
    </row>
    <row r="45" spans="1:8">
      <c r="A45" s="101" t="s">
        <v>37</v>
      </c>
      <c r="B45" s="132">
        <v>11916849.274</v>
      </c>
      <c r="C45" s="132"/>
      <c r="D45" s="134">
        <v>1304239</v>
      </c>
      <c r="E45" s="134"/>
      <c r="F45" s="99"/>
      <c r="G45" s="99"/>
      <c r="H45" s="99"/>
    </row>
    <row r="46" spans="1:8" s="89" customFormat="1">
      <c r="A46" s="101" t="s">
        <v>94</v>
      </c>
      <c r="B46" s="129">
        <v>2.1365923438799714</v>
      </c>
      <c r="C46" s="129"/>
      <c r="D46" s="130">
        <v>1.9637986411999642</v>
      </c>
      <c r="E46" s="130"/>
      <c r="F46" s="99"/>
      <c r="G46" s="99"/>
      <c r="H46" s="99"/>
    </row>
    <row r="47" spans="1:8" s="89" customFormat="1">
      <c r="A47" s="112"/>
      <c r="B47" s="113"/>
      <c r="C47" s="114"/>
      <c r="D47" s="115"/>
      <c r="E47" s="115"/>
      <c r="F47" s="115"/>
      <c r="G47" s="115"/>
      <c r="H47" s="115"/>
    </row>
    <row r="48" spans="1:8" s="89" customFormat="1">
      <c r="A48" s="112"/>
      <c r="B48" s="113"/>
      <c r="C48" s="114"/>
      <c r="D48" s="115"/>
      <c r="E48" s="115"/>
      <c r="F48" s="115"/>
      <c r="G48" s="115"/>
      <c r="H48" s="115"/>
    </row>
    <row r="49" spans="1:8" s="89" customFormat="1">
      <c r="A49" s="112"/>
      <c r="B49" s="113"/>
      <c r="C49" s="114"/>
      <c r="D49" s="115"/>
      <c r="E49" s="115"/>
      <c r="F49" s="115"/>
      <c r="G49" s="115"/>
      <c r="H49" s="115"/>
    </row>
    <row r="50" spans="1:8" s="89" customFormat="1">
      <c r="A50" s="112"/>
      <c r="B50" s="113"/>
      <c r="C50" s="114"/>
      <c r="D50" s="115"/>
      <c r="E50" s="115"/>
      <c r="F50" s="115"/>
      <c r="G50" s="115"/>
      <c r="H50" s="115"/>
    </row>
    <row r="51" spans="1:8" s="89" customFormat="1">
      <c r="A51" s="112"/>
      <c r="B51" s="113"/>
      <c r="C51" s="114"/>
      <c r="D51" s="115"/>
      <c r="E51" s="115"/>
      <c r="F51" s="115"/>
      <c r="G51" s="115"/>
      <c r="H51" s="115"/>
    </row>
    <row r="52" spans="1:8" s="89" customFormat="1">
      <c r="A52" s="112"/>
      <c r="B52" s="113"/>
      <c r="C52" s="114"/>
      <c r="D52" s="115"/>
      <c r="E52" s="115"/>
      <c r="F52" s="115"/>
      <c r="G52" s="115"/>
      <c r="H52" s="115"/>
    </row>
    <row r="53" spans="1:8" s="89" customFormat="1">
      <c r="A53" s="112"/>
      <c r="B53" s="113"/>
      <c r="C53" s="114"/>
      <c r="D53" s="115"/>
      <c r="E53" s="115"/>
      <c r="F53" s="115"/>
      <c r="G53" s="115"/>
      <c r="H53" s="115"/>
    </row>
    <row r="54" spans="1:8" s="89" customFormat="1">
      <c r="A54" s="112"/>
      <c r="B54" s="113"/>
      <c r="C54" s="114"/>
      <c r="D54" s="115"/>
      <c r="E54" s="115"/>
      <c r="F54" s="115"/>
      <c r="G54" s="115"/>
      <c r="H54" s="115"/>
    </row>
    <row r="56" spans="1:8">
      <c r="A56" s="119" t="s">
        <v>189</v>
      </c>
      <c r="B56" s="99"/>
      <c r="C56" s="116" t="s">
        <v>164</v>
      </c>
      <c r="D56" s="99"/>
      <c r="E56" s="99"/>
      <c r="F56" s="99"/>
      <c r="G56" s="99"/>
      <c r="H56" s="99"/>
    </row>
    <row r="57" spans="1:8">
      <c r="A57" s="99"/>
      <c r="B57" s="99"/>
      <c r="C57" s="99"/>
      <c r="D57" s="99"/>
      <c r="E57" s="99"/>
      <c r="F57" s="99"/>
      <c r="G57" s="99"/>
      <c r="H57" s="99"/>
    </row>
    <row r="58" spans="1:8" ht="26">
      <c r="A58" s="99"/>
      <c r="B58" s="103" t="s">
        <v>151</v>
      </c>
      <c r="C58" s="103" t="s">
        <v>153</v>
      </c>
      <c r="D58" s="103" t="s">
        <v>154</v>
      </c>
      <c r="E58" s="103" t="s">
        <v>155</v>
      </c>
      <c r="F58" s="103" t="s">
        <v>38</v>
      </c>
      <c r="G58" s="103" t="s">
        <v>156</v>
      </c>
      <c r="H58" s="103" t="s">
        <v>157</v>
      </c>
    </row>
    <row r="59" spans="1:8">
      <c r="A59" s="99" t="s">
        <v>0</v>
      </c>
      <c r="B59" s="99">
        <v>360</v>
      </c>
      <c r="C59" s="105">
        <v>36.474164133738604</v>
      </c>
      <c r="D59" s="99">
        <v>360</v>
      </c>
      <c r="E59" s="105">
        <v>33.2409972299169</v>
      </c>
      <c r="F59" s="116"/>
      <c r="G59" s="117">
        <v>45.079027624923945</v>
      </c>
      <c r="H59" s="117">
        <v>45.079027624923945</v>
      </c>
    </row>
    <row r="60" spans="1:8">
      <c r="A60" s="99" t="s">
        <v>37</v>
      </c>
      <c r="B60" s="99">
        <v>140</v>
      </c>
      <c r="C60" s="104">
        <v>14.184397163120568</v>
      </c>
      <c r="D60" s="99">
        <v>140</v>
      </c>
      <c r="E60" s="104">
        <v>12.927054478301015</v>
      </c>
      <c r="F60" s="104">
        <v>7.7562326869806082</v>
      </c>
      <c r="G60" s="104">
        <v>5.1708217913204066</v>
      </c>
      <c r="H60" s="104">
        <v>5.1708217913204066</v>
      </c>
    </row>
    <row r="61" spans="1:8">
      <c r="A61" s="99" t="s">
        <v>61</v>
      </c>
      <c r="B61" s="99">
        <v>6</v>
      </c>
      <c r="C61" s="104">
        <v>0.60790273556231</v>
      </c>
      <c r="D61" s="99">
        <v>6</v>
      </c>
      <c r="E61" s="104">
        <v>0.554016620498615</v>
      </c>
      <c r="F61" s="104">
        <v>0.33240997229916897</v>
      </c>
      <c r="G61" s="104">
        <v>0.221606648199446</v>
      </c>
      <c r="H61" s="104">
        <v>0.221606648199446</v>
      </c>
    </row>
    <row r="62" spans="1:8">
      <c r="A62" s="99" t="s">
        <v>76</v>
      </c>
      <c r="B62" s="99">
        <v>66</v>
      </c>
      <c r="C62" s="104">
        <v>6.6869300911854097</v>
      </c>
      <c r="D62" s="99">
        <v>66</v>
      </c>
      <c r="E62" s="104">
        <v>6.094182825484765</v>
      </c>
      <c r="F62" s="99"/>
      <c r="G62" s="116"/>
      <c r="H62" s="104">
        <v>6.094182825484765</v>
      </c>
    </row>
    <row r="63" spans="1:8">
      <c r="A63" s="99" t="s">
        <v>4</v>
      </c>
      <c r="B63" s="99">
        <v>36</v>
      </c>
      <c r="C63" s="105">
        <v>3.6474164133738598</v>
      </c>
      <c r="D63" s="99">
        <v>132</v>
      </c>
      <c r="E63" s="105">
        <v>12.18836565096953</v>
      </c>
      <c r="F63" s="99"/>
      <c r="G63" s="116"/>
      <c r="H63" s="116"/>
    </row>
    <row r="64" spans="1:8">
      <c r="A64" s="99" t="s">
        <v>5</v>
      </c>
      <c r="B64" s="99">
        <v>220</v>
      </c>
      <c r="C64" s="104">
        <v>22.289766970618036</v>
      </c>
      <c r="D64" s="99">
        <v>220</v>
      </c>
      <c r="E64" s="104">
        <v>20.313942751615883</v>
      </c>
      <c r="F64" s="104">
        <v>18.282548476454295</v>
      </c>
      <c r="G64" s="104">
        <v>2.0313942751615883</v>
      </c>
      <c r="H64" s="104">
        <v>2.0313942751615883</v>
      </c>
    </row>
    <row r="65" spans="1:8" ht="26">
      <c r="A65" s="103" t="s">
        <v>166</v>
      </c>
      <c r="B65" s="99">
        <v>115</v>
      </c>
      <c r="C65" s="104">
        <v>11.651469098277609</v>
      </c>
      <c r="D65" s="99">
        <v>115</v>
      </c>
      <c r="E65" s="104">
        <v>10.618651892890121</v>
      </c>
      <c r="F65" s="104">
        <v>10.618651892890121</v>
      </c>
      <c r="G65" s="116"/>
      <c r="H65" s="116"/>
    </row>
    <row r="66" spans="1:8">
      <c r="A66" s="99" t="s">
        <v>7</v>
      </c>
      <c r="B66" s="99">
        <v>15</v>
      </c>
      <c r="C66" s="104">
        <v>1.5197568389057801</v>
      </c>
      <c r="D66" s="99">
        <v>15</v>
      </c>
      <c r="E66" s="104">
        <v>1.3850415512465373</v>
      </c>
      <c r="F66" s="104">
        <v>1.2465373961218835</v>
      </c>
      <c r="G66" s="104">
        <v>0.13850415512465372</v>
      </c>
      <c r="H66" s="104">
        <v>0.13850415512465372</v>
      </c>
    </row>
    <row r="67" spans="1:8">
      <c r="A67" s="99" t="s">
        <v>8</v>
      </c>
      <c r="B67" s="99">
        <v>20</v>
      </c>
      <c r="C67" s="104">
        <v>2.0263424518743669</v>
      </c>
      <c r="D67" s="99">
        <v>20</v>
      </c>
      <c r="E67" s="104">
        <v>1.8467220683287167</v>
      </c>
      <c r="F67" s="104">
        <v>1.662049861495845</v>
      </c>
      <c r="G67" s="104">
        <v>0.18467220683287167</v>
      </c>
      <c r="H67" s="104">
        <v>0.18467220683287167</v>
      </c>
    </row>
    <row r="68" spans="1:8">
      <c r="A68" s="99" t="s">
        <v>9</v>
      </c>
      <c r="B68" s="99">
        <v>2</v>
      </c>
      <c r="C68" s="104">
        <v>0.2026342451874367</v>
      </c>
      <c r="D68" s="99">
        <v>2</v>
      </c>
      <c r="E68" s="104">
        <v>0.18467220683287164</v>
      </c>
      <c r="F68" s="99"/>
      <c r="G68" s="116"/>
      <c r="H68" s="116"/>
    </row>
    <row r="69" spans="1:8">
      <c r="A69" s="99" t="s">
        <v>10</v>
      </c>
      <c r="B69" s="99">
        <v>0</v>
      </c>
      <c r="C69" s="104">
        <v>0</v>
      </c>
      <c r="D69" s="99">
        <v>0</v>
      </c>
      <c r="E69" s="104">
        <v>0</v>
      </c>
      <c r="F69" s="99"/>
      <c r="G69" s="116"/>
      <c r="H69" s="116"/>
    </row>
    <row r="70" spans="1:8">
      <c r="A70" s="99" t="s">
        <v>160</v>
      </c>
      <c r="B70" s="99">
        <v>7</v>
      </c>
      <c r="C70" s="104">
        <v>0.70921985815602839</v>
      </c>
      <c r="D70" s="99">
        <v>7</v>
      </c>
      <c r="E70" s="104">
        <v>0.64635272391505072</v>
      </c>
      <c r="F70" s="99"/>
      <c r="G70" s="116"/>
      <c r="H70" s="116"/>
    </row>
    <row r="71" spans="1:8">
      <c r="A71" s="99" t="s">
        <v>13</v>
      </c>
      <c r="B71" s="99">
        <f>SUM(B59:B70)</f>
        <v>987</v>
      </c>
      <c r="C71" s="106">
        <f>SUM(C59:C70)</f>
        <v>100.00000000000003</v>
      </c>
      <c r="D71" s="99">
        <f>SUM(D59:D70)</f>
        <v>1083</v>
      </c>
      <c r="E71" s="99">
        <v>100</v>
      </c>
      <c r="F71" s="104">
        <f>SUM(F59:F70)</f>
        <v>39.898430286241918</v>
      </c>
      <c r="G71" s="104">
        <f>SUM(G59:G70)</f>
        <v>52.82602670156291</v>
      </c>
      <c r="H71" s="104">
        <f>SUM(H59:H70)</f>
        <v>58.920209527047675</v>
      </c>
    </row>
    <row r="72" spans="1:8">
      <c r="A72" s="116" t="s">
        <v>48</v>
      </c>
      <c r="B72" s="99"/>
      <c r="C72" s="104"/>
      <c r="D72" s="99"/>
      <c r="E72" s="99"/>
      <c r="F72" s="116"/>
      <c r="G72" s="105">
        <f>G71/F71</f>
        <v>1.3240126572041804</v>
      </c>
      <c r="H72" s="118">
        <f>H71/F71</f>
        <v>1.4767550779401211</v>
      </c>
    </row>
    <row r="73" spans="1:8" s="89" customFormat="1">
      <c r="A73" s="116"/>
      <c r="B73" s="99"/>
      <c r="C73" s="104"/>
      <c r="D73" s="99"/>
      <c r="E73" s="99"/>
      <c r="F73" s="116"/>
      <c r="G73" s="114"/>
      <c r="H73" s="114"/>
    </row>
    <row r="74" spans="1:8">
      <c r="A74" s="99"/>
      <c r="B74" s="99"/>
      <c r="C74" s="99"/>
      <c r="D74" s="99"/>
      <c r="E74" s="99"/>
      <c r="F74" s="99"/>
      <c r="G74" s="99"/>
      <c r="H74" s="99"/>
    </row>
    <row r="75" spans="1:8">
      <c r="A75" s="119" t="s">
        <v>190</v>
      </c>
      <c r="B75" s="120"/>
      <c r="C75" s="99" t="s">
        <v>188</v>
      </c>
      <c r="D75" s="99"/>
      <c r="E75" s="121"/>
      <c r="F75" s="121"/>
      <c r="G75" s="99"/>
      <c r="H75" s="99"/>
    </row>
    <row r="76" spans="1:8">
      <c r="A76" s="99"/>
      <c r="B76" s="99"/>
      <c r="C76" s="99"/>
      <c r="D76" s="99"/>
      <c r="E76" s="99"/>
      <c r="F76" s="99"/>
      <c r="G76" s="121"/>
      <c r="H76" s="121"/>
    </row>
    <row r="77" spans="1:8" ht="52">
      <c r="A77" s="119"/>
      <c r="B77" s="102" t="s">
        <v>124</v>
      </c>
      <c r="C77" s="102" t="s">
        <v>165</v>
      </c>
      <c r="D77" s="102" t="s">
        <v>137</v>
      </c>
      <c r="E77" s="102" t="s">
        <v>119</v>
      </c>
      <c r="F77" s="102" t="s">
        <v>156</v>
      </c>
      <c r="G77" s="102" t="s">
        <v>121</v>
      </c>
      <c r="H77" s="102" t="s">
        <v>157</v>
      </c>
    </row>
    <row r="78" spans="1:8">
      <c r="A78" s="99" t="s">
        <v>0</v>
      </c>
      <c r="B78" s="104">
        <v>33.2409972299169</v>
      </c>
      <c r="C78" s="104">
        <v>34.68555112215477</v>
      </c>
      <c r="D78" s="104">
        <v>34.324962575331796</v>
      </c>
      <c r="E78" s="116"/>
      <c r="F78" s="120">
        <v>48.095134211238701</v>
      </c>
      <c r="G78" s="116"/>
      <c r="H78" s="120">
        <v>48.095134211238701</v>
      </c>
    </row>
    <row r="79" spans="1:8">
      <c r="A79" s="99" t="s">
        <v>37</v>
      </c>
      <c r="B79" s="104">
        <v>12.927054478301015</v>
      </c>
      <c r="C79" s="104">
        <v>15.722420340629791</v>
      </c>
      <c r="D79" s="104">
        <v>14.531080420308145</v>
      </c>
      <c r="E79" s="104">
        <v>9.4334522043778737</v>
      </c>
      <c r="F79" s="104">
        <v>6.288968136251917</v>
      </c>
      <c r="G79" s="104">
        <v>8.7186482521848863</v>
      </c>
      <c r="H79" s="104">
        <v>5.8124321681232587</v>
      </c>
    </row>
    <row r="80" spans="1:8">
      <c r="A80" s="99" t="s">
        <v>61</v>
      </c>
      <c r="B80" s="104">
        <v>0.554016620498615</v>
      </c>
      <c r="C80" s="104">
        <v>0.73340142095413852</v>
      </c>
      <c r="D80" s="104">
        <v>0.61498165036290653</v>
      </c>
      <c r="E80" s="104">
        <v>0.4400408525724831</v>
      </c>
      <c r="F80" s="104">
        <v>0.29336056838165542</v>
      </c>
      <c r="G80" s="104">
        <v>0.3689889902177439</v>
      </c>
      <c r="H80" s="104">
        <v>0.24599266014516263</v>
      </c>
    </row>
    <row r="81" spans="1:8">
      <c r="A81" s="99" t="s">
        <v>76</v>
      </c>
      <c r="B81" s="104">
        <v>6.094182825484765</v>
      </c>
      <c r="C81" s="104">
        <v>8.0674156304955229</v>
      </c>
      <c r="D81" s="104">
        <v>6.764798153991971</v>
      </c>
      <c r="E81" s="99"/>
      <c r="F81" s="116"/>
      <c r="G81" s="99"/>
      <c r="H81" s="116"/>
    </row>
    <row r="82" spans="1:8">
      <c r="A82" s="99" t="s">
        <v>4</v>
      </c>
      <c r="B82" s="104">
        <v>12.18836565096953</v>
      </c>
      <c r="C82" s="104">
        <v>14.352019039332029</v>
      </c>
      <c r="D82" s="104">
        <v>13.759678345751267</v>
      </c>
      <c r="E82" s="99"/>
      <c r="F82" s="116"/>
      <c r="G82" s="99"/>
      <c r="H82" s="116"/>
    </row>
    <row r="83" spans="1:8">
      <c r="A83" s="99" t="s">
        <v>5</v>
      </c>
      <c r="B83" s="104">
        <v>20.313942751615883</v>
      </c>
      <c r="C83" s="104">
        <v>15.022831533928594</v>
      </c>
      <c r="D83" s="104">
        <v>15.022831533928594</v>
      </c>
      <c r="E83" s="104">
        <v>13.520548380535734</v>
      </c>
      <c r="F83" s="104">
        <v>1.5022831533928596</v>
      </c>
      <c r="G83" s="104">
        <v>13.520548380535734</v>
      </c>
      <c r="H83" s="104">
        <v>1.5022831533928596</v>
      </c>
    </row>
    <row r="84" spans="1:8" ht="26">
      <c r="A84" s="103" t="s">
        <v>166</v>
      </c>
      <c r="B84" s="104">
        <v>10.618651892890121</v>
      </c>
      <c r="C84" s="104">
        <v>7.8528437563717643</v>
      </c>
      <c r="D84" s="104">
        <v>7.8528437563717643</v>
      </c>
      <c r="E84" s="104">
        <v>7.8528437563717643</v>
      </c>
      <c r="F84" s="116"/>
      <c r="G84" s="104">
        <v>7.8528437563717643</v>
      </c>
      <c r="H84" s="116"/>
    </row>
    <row r="85" spans="1:8">
      <c r="A85" s="99" t="s">
        <v>7</v>
      </c>
      <c r="B85" s="104">
        <v>1.3850415512465373</v>
      </c>
      <c r="C85" s="104">
        <v>1.6738577977816669</v>
      </c>
      <c r="D85" s="104">
        <v>1.5134146658165075</v>
      </c>
      <c r="E85" s="104">
        <v>1.5064720180035003</v>
      </c>
      <c r="F85" s="104">
        <v>0.16738577977816671</v>
      </c>
      <c r="G85" s="104">
        <v>1.3620731992348567</v>
      </c>
      <c r="H85" s="104">
        <v>0.15134146658165076</v>
      </c>
    </row>
    <row r="86" spans="1:8">
      <c r="A86" s="99" t="s">
        <v>8</v>
      </c>
      <c r="B86" s="104">
        <v>1.8467220683287167</v>
      </c>
      <c r="C86" s="104">
        <v>1.3145351352201939</v>
      </c>
      <c r="D86" s="104">
        <v>1.3145351352201939</v>
      </c>
      <c r="E86" s="104">
        <v>1.1830816216981745</v>
      </c>
      <c r="F86" s="104">
        <v>0.13145351352201939</v>
      </c>
      <c r="G86" s="104">
        <v>1.1830816216981745</v>
      </c>
      <c r="H86" s="104">
        <v>0.13145351352201939</v>
      </c>
    </row>
    <row r="87" spans="1:8">
      <c r="A87" s="99" t="s">
        <v>9</v>
      </c>
      <c r="B87" s="104">
        <v>0.18467220683287164</v>
      </c>
      <c r="C87" s="104">
        <v>0.18467220683287164</v>
      </c>
      <c r="D87" s="104">
        <v>0.18467220683287164</v>
      </c>
      <c r="E87" s="99"/>
      <c r="F87" s="116"/>
      <c r="G87" s="99"/>
      <c r="H87" s="116"/>
    </row>
    <row r="88" spans="1:8">
      <c r="A88" s="99" t="s">
        <v>10</v>
      </c>
      <c r="B88" s="104">
        <v>0</v>
      </c>
      <c r="C88" s="104">
        <v>0</v>
      </c>
      <c r="D88" s="104">
        <v>0</v>
      </c>
      <c r="E88" s="99"/>
      <c r="F88" s="116"/>
      <c r="G88" s="99"/>
      <c r="H88" s="116"/>
    </row>
    <row r="89" spans="1:8">
      <c r="A89" s="99" t="s">
        <v>163</v>
      </c>
      <c r="B89" s="104">
        <v>0.64635272391505072</v>
      </c>
      <c r="C89" s="104">
        <v>0.39045201629866649</v>
      </c>
      <c r="D89" s="104">
        <v>0.39045201629866649</v>
      </c>
      <c r="E89" s="99"/>
      <c r="F89" s="116"/>
      <c r="G89" s="99"/>
      <c r="H89" s="116"/>
    </row>
    <row r="90" spans="1:8">
      <c r="A90" s="99" t="s">
        <v>13</v>
      </c>
      <c r="B90" s="99">
        <v>100</v>
      </c>
      <c r="C90" s="106">
        <f t="shared" ref="C90:H90" si="0">SUM(C78:C89)</f>
        <v>100.00000000000001</v>
      </c>
      <c r="D90" s="106">
        <f t="shared" si="0"/>
        <v>96.274250460214688</v>
      </c>
      <c r="E90" s="104">
        <f t="shared" si="0"/>
        <v>33.936438833559528</v>
      </c>
      <c r="F90" s="104">
        <f t="shared" si="0"/>
        <v>56.478585362565319</v>
      </c>
      <c r="G90" s="104">
        <f t="shared" si="0"/>
        <v>33.006184200243162</v>
      </c>
      <c r="H90" s="104">
        <f t="shared" si="0"/>
        <v>55.938637173003649</v>
      </c>
    </row>
    <row r="91" spans="1:8">
      <c r="A91" s="116" t="s">
        <v>48</v>
      </c>
      <c r="B91" s="99"/>
      <c r="C91" s="99"/>
      <c r="D91" s="99"/>
      <c r="E91" s="116"/>
      <c r="F91" s="105">
        <f>F90/E90</f>
        <v>1.6642460819051528</v>
      </c>
      <c r="G91" s="116"/>
      <c r="H91" s="105">
        <f>H90/G90</f>
        <v>1.6947926132155422</v>
      </c>
    </row>
    <row r="92" spans="1:8">
      <c r="A92" s="99" t="s">
        <v>143</v>
      </c>
      <c r="B92" s="99"/>
      <c r="C92" s="104"/>
      <c r="D92" s="104"/>
      <c r="E92" s="116"/>
      <c r="F92" s="104">
        <v>8.0674156304955229</v>
      </c>
      <c r="G92" s="116"/>
      <c r="H92" s="104">
        <v>6.764798153991971</v>
      </c>
    </row>
    <row r="93" spans="1:8">
      <c r="A93" s="99"/>
      <c r="B93" s="99"/>
      <c r="C93" s="104"/>
      <c r="D93" s="104"/>
      <c r="E93" s="121">
        <v>33.936438833559528</v>
      </c>
      <c r="F93" s="121">
        <v>64.546000993060844</v>
      </c>
      <c r="G93" s="121">
        <v>33.006184200243162</v>
      </c>
      <c r="H93" s="121">
        <v>62.703435326995617</v>
      </c>
    </row>
    <row r="94" spans="1:8">
      <c r="A94" s="99" t="s">
        <v>142</v>
      </c>
      <c r="B94" s="99"/>
      <c r="C94" s="99"/>
      <c r="D94" s="99"/>
      <c r="E94" s="122"/>
      <c r="F94" s="105">
        <f>F93/E93</f>
        <v>1.9019674194344669</v>
      </c>
      <c r="G94" s="99"/>
      <c r="H94" s="105">
        <f>H93/G93</f>
        <v>1.8997480880123572</v>
      </c>
    </row>
  </sheetData>
  <mergeCells count="8">
    <mergeCell ref="B46:C46"/>
    <mergeCell ref="D46:E46"/>
    <mergeCell ref="B43:C43"/>
    <mergeCell ref="D43:E43"/>
    <mergeCell ref="B44:C44"/>
    <mergeCell ref="D44:E44"/>
    <mergeCell ref="B45:C45"/>
    <mergeCell ref="D45:E45"/>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52"/>
  <sheetViews>
    <sheetView showGridLines="0" workbookViewId="0"/>
  </sheetViews>
  <sheetFormatPr defaultRowHeight="13"/>
  <cols>
    <col min="1" max="1" width="12.81640625" style="89" customWidth="1"/>
    <col min="2" max="6" width="8.7265625" style="89"/>
    <col min="7" max="7" width="11.81640625" style="89" customWidth="1"/>
    <col min="8" max="8" width="15" style="89" customWidth="1"/>
    <col min="9" max="9" width="8.36328125" style="89" customWidth="1"/>
    <col min="10" max="10" width="11.6328125" style="89" customWidth="1"/>
    <col min="11" max="12" width="8.7265625" style="89"/>
    <col min="13" max="13" width="10" style="89" customWidth="1"/>
    <col min="14" max="14" width="9.36328125" style="89" customWidth="1"/>
    <col min="15" max="16" width="8.7265625" style="89"/>
    <col min="17" max="17" width="11.1796875" style="89" customWidth="1"/>
    <col min="18" max="20" width="8.7265625" style="89"/>
    <col min="21" max="21" width="11.81640625" style="89" customWidth="1"/>
    <col min="22" max="26" width="8.7265625" style="89"/>
    <col min="27" max="27" width="10.6328125" style="89" customWidth="1"/>
    <col min="28" max="28" width="10.90625" style="89" customWidth="1"/>
    <col min="29" max="29" width="8.7265625" style="89"/>
    <col min="30" max="30" width="12.54296875" style="89" customWidth="1"/>
    <col min="31" max="31" width="11.90625" style="89" customWidth="1"/>
    <col min="32" max="32" width="7.36328125" style="89" customWidth="1"/>
    <col min="33" max="33" width="7.7265625" style="89" customWidth="1"/>
    <col min="34" max="34" width="10.08984375" style="89" customWidth="1"/>
    <col min="35" max="35" width="6.6328125" style="89" customWidth="1"/>
    <col min="36" max="36" width="7.7265625" style="89" customWidth="1"/>
    <col min="37" max="37" width="10.90625" style="89" customWidth="1"/>
    <col min="38" max="16384" width="8.7265625" style="89"/>
  </cols>
  <sheetData>
    <row r="2" spans="1:37">
      <c r="N2" s="89">
        <v>0.9</v>
      </c>
      <c r="O2" s="89">
        <v>0.1</v>
      </c>
    </row>
    <row r="3" spans="1:37">
      <c r="H3" s="17" t="s">
        <v>32</v>
      </c>
      <c r="N3" s="89">
        <v>0.6</v>
      </c>
      <c r="O3" s="89">
        <v>0.4</v>
      </c>
      <c r="T3" s="3" t="s">
        <v>33</v>
      </c>
      <c r="AD3" s="3" t="s">
        <v>36</v>
      </c>
      <c r="AH3" s="8"/>
      <c r="AI3" s="8"/>
    </row>
    <row r="4" spans="1:37" ht="26">
      <c r="C4" s="6" t="s">
        <v>79</v>
      </c>
      <c r="D4" s="6" t="s">
        <v>79</v>
      </c>
      <c r="E4" s="6" t="s">
        <v>89</v>
      </c>
      <c r="F4" s="6" t="s">
        <v>90</v>
      </c>
      <c r="G4" s="6"/>
      <c r="I4" s="18" t="s">
        <v>151</v>
      </c>
      <c r="J4" s="18" t="s">
        <v>152</v>
      </c>
      <c r="K4" s="18" t="s">
        <v>153</v>
      </c>
      <c r="L4" s="18" t="s">
        <v>154</v>
      </c>
      <c r="M4" s="18" t="s">
        <v>155</v>
      </c>
      <c r="N4" s="18" t="s">
        <v>38</v>
      </c>
      <c r="O4" s="18" t="s">
        <v>156</v>
      </c>
      <c r="P4" s="18" t="s">
        <v>157</v>
      </c>
      <c r="Q4" s="98" t="s">
        <v>86</v>
      </c>
      <c r="R4" s="6"/>
      <c r="S4" s="6"/>
      <c r="T4" s="85"/>
      <c r="U4" s="20" t="s">
        <v>152</v>
      </c>
      <c r="V4" s="20" t="s">
        <v>154</v>
      </c>
      <c r="W4" s="20" t="s">
        <v>155</v>
      </c>
      <c r="X4" s="20" t="s">
        <v>38</v>
      </c>
      <c r="Y4" s="20" t="s">
        <v>156</v>
      </c>
      <c r="Z4" s="20" t="s">
        <v>157</v>
      </c>
      <c r="AA4" s="90" t="s">
        <v>86</v>
      </c>
      <c r="AB4" s="6"/>
      <c r="AC4" s="6"/>
      <c r="AD4" s="6"/>
      <c r="AE4" s="20" t="s">
        <v>158</v>
      </c>
      <c r="AF4" s="20" t="s">
        <v>154</v>
      </c>
      <c r="AG4" s="20" t="s">
        <v>155</v>
      </c>
      <c r="AH4" s="20" t="s">
        <v>38</v>
      </c>
      <c r="AI4" s="20" t="s">
        <v>156</v>
      </c>
      <c r="AJ4" s="20" t="s">
        <v>157</v>
      </c>
      <c r="AK4" s="90" t="s">
        <v>86</v>
      </c>
    </row>
    <row r="5" spans="1:37">
      <c r="A5" s="89" t="s">
        <v>0</v>
      </c>
      <c r="C5" s="89">
        <v>360</v>
      </c>
      <c r="D5" s="89">
        <v>360</v>
      </c>
      <c r="E5" s="22">
        <v>33.027522935779821</v>
      </c>
      <c r="F5" s="22">
        <v>36.474164133738604</v>
      </c>
      <c r="G5" s="22"/>
      <c r="H5" s="89" t="s">
        <v>0</v>
      </c>
      <c r="I5" s="89">
        <v>360</v>
      </c>
      <c r="J5" s="15">
        <v>360</v>
      </c>
      <c r="K5" s="96">
        <v>36.474164133738604</v>
      </c>
      <c r="L5" s="15">
        <v>360</v>
      </c>
      <c r="M5" s="97">
        <v>33.2409972299169</v>
      </c>
      <c r="N5" s="14"/>
      <c r="O5" s="71">
        <v>45.079027624923945</v>
      </c>
      <c r="P5" s="71">
        <v>45.079027624923945</v>
      </c>
      <c r="Q5" s="2" t="s">
        <v>105</v>
      </c>
      <c r="R5" s="2"/>
      <c r="S5" s="2"/>
      <c r="T5" s="89" t="s">
        <v>0</v>
      </c>
      <c r="U5" s="15"/>
      <c r="V5" s="15">
        <v>340</v>
      </c>
      <c r="W5" s="24">
        <v>32.075471698113205</v>
      </c>
      <c r="X5" s="14"/>
      <c r="Y5" s="71">
        <v>45.079027624923945</v>
      </c>
      <c r="Z5" s="71">
        <v>45.079027624923945</v>
      </c>
      <c r="AA5" s="2" t="s">
        <v>105</v>
      </c>
      <c r="AB5" s="2"/>
      <c r="AC5" s="2"/>
      <c r="AD5" s="89" t="s">
        <v>0</v>
      </c>
      <c r="AE5" s="15">
        <v>360</v>
      </c>
      <c r="AF5" s="15">
        <v>329</v>
      </c>
      <c r="AG5" s="27">
        <v>32.037881600779706</v>
      </c>
      <c r="AH5" s="14"/>
      <c r="AI5" s="28">
        <v>45.079027624923945</v>
      </c>
      <c r="AJ5" s="28">
        <v>45.079027624923945</v>
      </c>
      <c r="AK5" s="123" t="s">
        <v>105</v>
      </c>
    </row>
    <row r="6" spans="1:37">
      <c r="A6" s="89" t="s">
        <v>37</v>
      </c>
      <c r="C6" s="89">
        <v>140</v>
      </c>
      <c r="D6" s="89">
        <v>140</v>
      </c>
      <c r="E6" s="22">
        <v>12.844036697247708</v>
      </c>
      <c r="F6" s="22">
        <v>14.184397163120568</v>
      </c>
      <c r="G6" s="22"/>
      <c r="H6" s="89" t="s">
        <v>37</v>
      </c>
      <c r="I6" s="89">
        <v>140</v>
      </c>
      <c r="J6" s="15">
        <v>140</v>
      </c>
      <c r="K6" s="22">
        <v>14.184397163120568</v>
      </c>
      <c r="L6" s="15">
        <v>140</v>
      </c>
      <c r="M6" s="24">
        <v>12.927054478301015</v>
      </c>
      <c r="N6" s="24">
        <v>7.7562326869806082</v>
      </c>
      <c r="O6" s="24">
        <v>5.1708217913204066</v>
      </c>
      <c r="P6" s="24">
        <v>5.1708217913204066</v>
      </c>
      <c r="Q6" s="2" t="s">
        <v>87</v>
      </c>
      <c r="R6" s="2"/>
      <c r="S6" s="2"/>
      <c r="T6" s="89" t="s">
        <v>37</v>
      </c>
      <c r="U6" s="15">
        <v>140</v>
      </c>
      <c r="V6" s="15">
        <v>140</v>
      </c>
      <c r="W6" s="24">
        <v>13.20754716981132</v>
      </c>
      <c r="X6" s="24">
        <v>7.9245283018867916</v>
      </c>
      <c r="Y6" s="24">
        <v>5.2830188679245289</v>
      </c>
      <c r="Z6" s="24">
        <v>5.2830188679245289</v>
      </c>
      <c r="AA6" s="2" t="s">
        <v>87</v>
      </c>
      <c r="AB6" s="2"/>
      <c r="AC6" s="2"/>
      <c r="AE6" s="15"/>
      <c r="AF6" s="15"/>
      <c r="AG6" s="27"/>
      <c r="AH6" s="14"/>
      <c r="AI6" s="14"/>
      <c r="AJ6" s="14"/>
      <c r="AK6" s="12"/>
    </row>
    <row r="7" spans="1:37">
      <c r="A7" s="89" t="s">
        <v>61</v>
      </c>
      <c r="C7" s="89">
        <v>6</v>
      </c>
      <c r="D7" s="89">
        <v>6</v>
      </c>
      <c r="E7" s="22">
        <v>0.55045871559633031</v>
      </c>
      <c r="F7" s="22">
        <v>0.60790273556231</v>
      </c>
      <c r="G7" s="22"/>
      <c r="H7" s="89" t="s">
        <v>61</v>
      </c>
      <c r="I7" s="89">
        <v>6</v>
      </c>
      <c r="J7" s="15">
        <v>6</v>
      </c>
      <c r="K7" s="22">
        <v>0.60790273556231</v>
      </c>
      <c r="L7" s="15">
        <v>6</v>
      </c>
      <c r="M7" s="24">
        <v>0.554016620498615</v>
      </c>
      <c r="N7" s="24">
        <v>0.33240997229916897</v>
      </c>
      <c r="O7" s="24">
        <v>0.221606648199446</v>
      </c>
      <c r="P7" s="24">
        <v>0.221606648199446</v>
      </c>
      <c r="Q7" s="2" t="s">
        <v>87</v>
      </c>
      <c r="R7" s="2"/>
      <c r="S7" s="2"/>
      <c r="T7" s="89" t="s">
        <v>61</v>
      </c>
      <c r="U7" s="15">
        <v>6</v>
      </c>
      <c r="V7" s="15">
        <v>6</v>
      </c>
      <c r="W7" s="24">
        <v>0.56603773584905659</v>
      </c>
      <c r="X7" s="24">
        <v>0.33962264150943394</v>
      </c>
      <c r="Y7" s="24">
        <v>0.22641509433962265</v>
      </c>
      <c r="Z7" s="24">
        <v>0.22641509433962265</v>
      </c>
      <c r="AA7" s="2" t="s">
        <v>87</v>
      </c>
      <c r="AB7" s="2"/>
      <c r="AC7" s="2"/>
      <c r="AD7" s="89" t="s">
        <v>37</v>
      </c>
      <c r="AE7" s="15">
        <v>140</v>
      </c>
      <c r="AF7" s="21">
        <v>128.05334083482248</v>
      </c>
      <c r="AG7" s="27">
        <v>12.469780462766964</v>
      </c>
      <c r="AH7" s="27">
        <v>7.4818682776601779</v>
      </c>
      <c r="AI7" s="27">
        <v>4.9879121851067865</v>
      </c>
      <c r="AJ7" s="27">
        <v>4.9879121851067865</v>
      </c>
      <c r="AK7" s="56" t="s">
        <v>87</v>
      </c>
    </row>
    <row r="8" spans="1:37">
      <c r="A8" s="89" t="s">
        <v>76</v>
      </c>
      <c r="C8" s="89">
        <v>66</v>
      </c>
      <c r="D8" s="89">
        <v>66</v>
      </c>
      <c r="E8" s="22">
        <v>6.0550458715596331</v>
      </c>
      <c r="F8" s="22">
        <v>6.6869300911854097</v>
      </c>
      <c r="G8" s="22"/>
      <c r="H8" s="89" t="s">
        <v>76</v>
      </c>
      <c r="I8" s="89">
        <v>66</v>
      </c>
      <c r="J8" s="15">
        <v>66</v>
      </c>
      <c r="K8" s="22">
        <v>6.6869300911854097</v>
      </c>
      <c r="L8" s="15">
        <v>66</v>
      </c>
      <c r="M8" s="24">
        <v>6.094182825484765</v>
      </c>
      <c r="N8" s="15"/>
      <c r="O8" s="14"/>
      <c r="P8" s="24">
        <v>6.094182825484765</v>
      </c>
      <c r="Q8" s="2"/>
      <c r="R8" s="2"/>
      <c r="S8" s="2"/>
      <c r="T8" s="89" t="s">
        <v>76</v>
      </c>
      <c r="U8" s="15">
        <v>66</v>
      </c>
      <c r="V8" s="15">
        <v>66</v>
      </c>
      <c r="W8" s="24">
        <v>6.2264150943396226</v>
      </c>
      <c r="X8" s="14"/>
      <c r="Y8" s="14"/>
      <c r="Z8" s="24">
        <v>6.2264150943396226</v>
      </c>
      <c r="AA8" s="2"/>
      <c r="AB8" s="2"/>
      <c r="AC8" s="2"/>
      <c r="AD8" s="89" t="s">
        <v>61</v>
      </c>
      <c r="AE8" s="15">
        <v>6</v>
      </c>
      <c r="AF8" s="21">
        <v>5.4880003214923923</v>
      </c>
      <c r="AG8" s="27">
        <v>0.53441916269001277</v>
      </c>
      <c r="AH8" s="27">
        <v>0.32065149761400763</v>
      </c>
      <c r="AI8" s="27">
        <v>0.21376766507600511</v>
      </c>
      <c r="AJ8" s="27">
        <v>0.21376766507600511</v>
      </c>
      <c r="AK8" s="56" t="s">
        <v>87</v>
      </c>
    </row>
    <row r="9" spans="1:37">
      <c r="A9" s="89" t="s">
        <v>4</v>
      </c>
      <c r="C9" s="89">
        <v>36</v>
      </c>
      <c r="D9" s="89">
        <v>36</v>
      </c>
      <c r="E9" s="22">
        <v>3.3027522935779818</v>
      </c>
      <c r="F9" s="22">
        <v>3.6474164133738598</v>
      </c>
      <c r="G9" s="22"/>
      <c r="H9" s="89" t="s">
        <v>4</v>
      </c>
      <c r="I9" s="89">
        <v>36</v>
      </c>
      <c r="J9" s="15"/>
      <c r="K9" s="22">
        <v>3.6474164133738598</v>
      </c>
      <c r="L9" s="15">
        <v>132</v>
      </c>
      <c r="M9" s="24">
        <v>12.18836565096953</v>
      </c>
      <c r="N9" s="15"/>
      <c r="O9" s="14"/>
      <c r="P9" s="14"/>
      <c r="Q9" s="2"/>
      <c r="R9" s="2"/>
      <c r="S9" s="2"/>
      <c r="T9" s="89" t="s">
        <v>4</v>
      </c>
      <c r="U9" s="15"/>
      <c r="V9" s="15">
        <v>129</v>
      </c>
      <c r="W9" s="24">
        <v>12.169811320754716</v>
      </c>
      <c r="X9" s="14"/>
      <c r="Y9" s="14"/>
      <c r="Z9" s="14"/>
      <c r="AA9" s="2"/>
      <c r="AB9" s="2"/>
      <c r="AC9" s="2"/>
      <c r="AD9" s="89" t="s">
        <v>76</v>
      </c>
      <c r="AE9" s="15">
        <v>66</v>
      </c>
      <c r="AF9" s="21">
        <v>60.368003536416317</v>
      </c>
      <c r="AG9" s="27">
        <v>5.8786107895901409</v>
      </c>
      <c r="AH9" s="14"/>
      <c r="AI9" s="14"/>
      <c r="AJ9" s="27">
        <v>5.8786107895901409</v>
      </c>
      <c r="AK9" s="6"/>
    </row>
    <row r="10" spans="1:37">
      <c r="A10" s="89" t="s">
        <v>5</v>
      </c>
      <c r="C10" s="89">
        <v>220</v>
      </c>
      <c r="D10" s="89">
        <v>220</v>
      </c>
      <c r="E10" s="22">
        <v>20.183486238532112</v>
      </c>
      <c r="F10" s="22">
        <v>22.289766970618036</v>
      </c>
      <c r="G10" s="22"/>
      <c r="H10" s="89" t="s">
        <v>5</v>
      </c>
      <c r="I10" s="89">
        <v>220</v>
      </c>
      <c r="J10" s="15">
        <v>220</v>
      </c>
      <c r="K10" s="22">
        <v>22.289766970618036</v>
      </c>
      <c r="L10" s="15">
        <v>220</v>
      </c>
      <c r="M10" s="24">
        <v>20.313942751615883</v>
      </c>
      <c r="N10" s="24">
        <v>18.282548476454295</v>
      </c>
      <c r="O10" s="24">
        <v>2.0313942751615883</v>
      </c>
      <c r="P10" s="24">
        <v>2.0313942751615883</v>
      </c>
      <c r="Q10" s="2" t="s">
        <v>88</v>
      </c>
      <c r="R10" s="2"/>
      <c r="S10" s="2"/>
      <c r="T10" s="89" t="s">
        <v>5</v>
      </c>
      <c r="U10" s="15">
        <v>220</v>
      </c>
      <c r="V10" s="15">
        <v>220</v>
      </c>
      <c r="W10" s="24">
        <v>20.754716981132077</v>
      </c>
      <c r="X10" s="24">
        <v>18.679245283018869</v>
      </c>
      <c r="Y10" s="24">
        <v>2.075471698113208</v>
      </c>
      <c r="Z10" s="24">
        <v>2.075471698113208</v>
      </c>
      <c r="AA10" s="2" t="s">
        <v>88</v>
      </c>
      <c r="AB10" s="2"/>
      <c r="AC10" s="2"/>
      <c r="AD10" s="89" t="s">
        <v>42</v>
      </c>
      <c r="AE10" s="15">
        <f>SUM(AE7:AE9)</f>
        <v>212</v>
      </c>
      <c r="AF10" s="15"/>
      <c r="AG10" s="27"/>
      <c r="AH10" s="14"/>
      <c r="AI10" s="14"/>
      <c r="AJ10" s="14"/>
      <c r="AK10" s="6"/>
    </row>
    <row r="11" spans="1:37" ht="26">
      <c r="A11" s="18" t="s">
        <v>159</v>
      </c>
      <c r="C11" s="89">
        <v>115</v>
      </c>
      <c r="D11" s="89">
        <v>115</v>
      </c>
      <c r="E11" s="22">
        <v>10.550458715596331</v>
      </c>
      <c r="F11" s="22">
        <v>11.651469098277609</v>
      </c>
      <c r="G11" s="22"/>
      <c r="H11" s="18" t="s">
        <v>159</v>
      </c>
      <c r="I11" s="89">
        <v>115</v>
      </c>
      <c r="J11" s="15">
        <v>115</v>
      </c>
      <c r="K11" s="22">
        <v>11.651469098277609</v>
      </c>
      <c r="L11" s="15">
        <v>115</v>
      </c>
      <c r="M11" s="24">
        <v>10.618651892890121</v>
      </c>
      <c r="N11" s="24">
        <v>10.618651892890121</v>
      </c>
      <c r="O11" s="14"/>
      <c r="P11" s="14"/>
      <c r="Q11" s="2"/>
      <c r="R11" s="2"/>
      <c r="S11" s="2"/>
      <c r="T11" s="89" t="s">
        <v>6</v>
      </c>
      <c r="U11" s="15">
        <v>115</v>
      </c>
      <c r="V11" s="15">
        <v>115</v>
      </c>
      <c r="W11" s="24">
        <v>10.849056603773585</v>
      </c>
      <c r="X11" s="24">
        <v>10.849056603773585</v>
      </c>
      <c r="Y11" s="14"/>
      <c r="Z11" s="14"/>
      <c r="AA11" s="2"/>
      <c r="AB11" s="2"/>
      <c r="AC11" s="2"/>
      <c r="AE11" s="15"/>
      <c r="AF11" s="15"/>
      <c r="AG11" s="27"/>
      <c r="AH11" s="14"/>
      <c r="AI11" s="14"/>
      <c r="AJ11" s="14"/>
      <c r="AK11" s="6"/>
    </row>
    <row r="12" spans="1:37">
      <c r="A12" s="89" t="s">
        <v>7</v>
      </c>
      <c r="C12" s="89">
        <v>15</v>
      </c>
      <c r="D12" s="89">
        <v>15</v>
      </c>
      <c r="E12" s="22">
        <v>1.3761467889908259</v>
      </c>
      <c r="F12" s="22">
        <v>1.5197568389057752</v>
      </c>
      <c r="G12" s="22"/>
      <c r="H12" s="89" t="s">
        <v>7</v>
      </c>
      <c r="I12" s="89">
        <v>15</v>
      </c>
      <c r="J12" s="15">
        <v>15</v>
      </c>
      <c r="K12" s="22">
        <v>1.5197568389057801</v>
      </c>
      <c r="L12" s="15">
        <v>15</v>
      </c>
      <c r="M12" s="24">
        <v>1.3850415512465373</v>
      </c>
      <c r="N12" s="24">
        <v>1.2465373961218835</v>
      </c>
      <c r="O12" s="24">
        <v>0.13850415512465372</v>
      </c>
      <c r="P12" s="24">
        <v>0.13850415512465372</v>
      </c>
      <c r="Q12" s="2" t="s">
        <v>88</v>
      </c>
      <c r="R12" s="2"/>
      <c r="S12" s="2"/>
      <c r="T12" s="89" t="s">
        <v>7</v>
      </c>
      <c r="U12" s="15">
        <v>15</v>
      </c>
      <c r="V12" s="15">
        <v>15</v>
      </c>
      <c r="W12" s="24">
        <v>1.4150943396226416</v>
      </c>
      <c r="X12" s="24">
        <v>1.2735849056603774</v>
      </c>
      <c r="Y12" s="24">
        <v>0.14150943396226418</v>
      </c>
      <c r="Z12" s="24">
        <v>0.14150943396226418</v>
      </c>
      <c r="AA12" s="2" t="s">
        <v>88</v>
      </c>
      <c r="AB12" s="2"/>
      <c r="AC12" s="2"/>
      <c r="AD12" s="89" t="s">
        <v>4</v>
      </c>
      <c r="AE12" s="15">
        <v>36</v>
      </c>
      <c r="AF12" s="15">
        <v>125</v>
      </c>
      <c r="AG12" s="27">
        <v>12.172447416709614</v>
      </c>
      <c r="AH12" s="14"/>
      <c r="AI12" s="14"/>
      <c r="AJ12" s="14"/>
      <c r="AK12" s="6"/>
    </row>
    <row r="13" spans="1:37">
      <c r="A13" s="89" t="s">
        <v>8</v>
      </c>
      <c r="C13" s="89">
        <v>20</v>
      </c>
      <c r="D13" s="89">
        <v>20</v>
      </c>
      <c r="E13" s="22">
        <v>1.834862385321101</v>
      </c>
      <c r="F13" s="22">
        <v>2.0263424518743669</v>
      </c>
      <c r="G13" s="22"/>
      <c r="H13" s="89" t="s">
        <v>8</v>
      </c>
      <c r="I13" s="89">
        <v>20</v>
      </c>
      <c r="J13" s="15">
        <v>20</v>
      </c>
      <c r="K13" s="22">
        <v>2.0263424518743669</v>
      </c>
      <c r="L13" s="15">
        <v>20</v>
      </c>
      <c r="M13" s="24">
        <v>1.8467220683287167</v>
      </c>
      <c r="N13" s="24">
        <v>1.662049861495845</v>
      </c>
      <c r="O13" s="24">
        <v>0.18467220683287167</v>
      </c>
      <c r="P13" s="24">
        <v>0.18467220683287167</v>
      </c>
      <c r="Q13" s="2" t="s">
        <v>88</v>
      </c>
      <c r="R13" s="2"/>
      <c r="S13" s="2"/>
      <c r="T13" s="89" t="s">
        <v>8</v>
      </c>
      <c r="U13" s="15">
        <v>20</v>
      </c>
      <c r="V13" s="15">
        <v>20</v>
      </c>
      <c r="W13" s="24">
        <v>1.8867924528301887</v>
      </c>
      <c r="X13" s="24">
        <v>1.6981132075471699</v>
      </c>
      <c r="Y13" s="24">
        <v>0.18867924528301888</v>
      </c>
      <c r="Z13" s="24">
        <v>0.18867924528301888</v>
      </c>
      <c r="AA13" s="2" t="s">
        <v>88</v>
      </c>
      <c r="AB13" s="2"/>
      <c r="AC13" s="2"/>
      <c r="AE13" s="15"/>
      <c r="AF13" s="15"/>
      <c r="AG13" s="27"/>
      <c r="AH13" s="14"/>
      <c r="AI13" s="14"/>
      <c r="AJ13" s="14"/>
      <c r="AK13" s="6"/>
    </row>
    <row r="14" spans="1:37">
      <c r="A14" s="89" t="s">
        <v>9</v>
      </c>
      <c r="C14" s="89">
        <v>2</v>
      </c>
      <c r="D14" s="89">
        <v>2</v>
      </c>
      <c r="E14" s="22">
        <v>0.1834862385321101</v>
      </c>
      <c r="F14" s="22">
        <v>0.2026342451874367</v>
      </c>
      <c r="G14" s="22"/>
      <c r="H14" s="89" t="s">
        <v>9</v>
      </c>
      <c r="I14" s="89">
        <v>2</v>
      </c>
      <c r="J14" s="15">
        <v>2</v>
      </c>
      <c r="K14" s="22">
        <v>0.2026342451874367</v>
      </c>
      <c r="L14" s="15">
        <v>2</v>
      </c>
      <c r="M14" s="24">
        <v>0.18467220683287164</v>
      </c>
      <c r="N14" s="15"/>
      <c r="O14" s="14"/>
      <c r="P14" s="14"/>
      <c r="Q14" s="14"/>
      <c r="R14" s="2"/>
      <c r="S14" s="2"/>
      <c r="T14" s="89" t="s">
        <v>9</v>
      </c>
      <c r="U14" s="15">
        <v>2</v>
      </c>
      <c r="V14" s="15">
        <v>2</v>
      </c>
      <c r="W14" s="24">
        <v>0.18867924528301888</v>
      </c>
      <c r="X14" s="14"/>
      <c r="Y14" s="14"/>
      <c r="Z14" s="14"/>
      <c r="AA14" s="2"/>
      <c r="AB14" s="2"/>
      <c r="AC14" s="2"/>
      <c r="AD14" s="89" t="s">
        <v>5</v>
      </c>
      <c r="AE14" s="15">
        <v>220</v>
      </c>
      <c r="AF14" s="15">
        <v>220</v>
      </c>
      <c r="AG14" s="27">
        <v>21.42350745340892</v>
      </c>
      <c r="AH14" s="27">
        <v>19.281156708068028</v>
      </c>
      <c r="AI14" s="27">
        <v>2.1423507453408921</v>
      </c>
      <c r="AJ14" s="27">
        <v>2.1423507453408921</v>
      </c>
      <c r="AK14" s="56" t="s">
        <v>88</v>
      </c>
    </row>
    <row r="15" spans="1:37" ht="26">
      <c r="A15" s="89" t="s">
        <v>10</v>
      </c>
      <c r="C15" s="89">
        <v>0</v>
      </c>
      <c r="D15" s="89">
        <v>0</v>
      </c>
      <c r="E15" s="22">
        <v>0</v>
      </c>
      <c r="F15" s="22">
        <v>0</v>
      </c>
      <c r="G15" s="22"/>
      <c r="H15" s="89" t="s">
        <v>10</v>
      </c>
      <c r="I15" s="89">
        <v>0</v>
      </c>
      <c r="J15" s="15">
        <v>0</v>
      </c>
      <c r="K15" s="22">
        <v>0</v>
      </c>
      <c r="L15" s="15">
        <v>0</v>
      </c>
      <c r="M15" s="24">
        <v>0</v>
      </c>
      <c r="N15" s="15"/>
      <c r="O15" s="14"/>
      <c r="P15" s="14"/>
      <c r="Q15" s="14"/>
      <c r="R15" s="2"/>
      <c r="S15" s="2"/>
      <c r="T15" s="89" t="s">
        <v>10</v>
      </c>
      <c r="U15" s="15">
        <v>0</v>
      </c>
      <c r="V15" s="15">
        <v>0</v>
      </c>
      <c r="W15" s="24">
        <v>0</v>
      </c>
      <c r="X15" s="14"/>
      <c r="Y15" s="14"/>
      <c r="Z15" s="14"/>
      <c r="AA15" s="2"/>
      <c r="AB15" s="2"/>
      <c r="AC15" s="2"/>
      <c r="AD15" s="18" t="s">
        <v>6</v>
      </c>
      <c r="AE15" s="15">
        <v>115</v>
      </c>
      <c r="AF15" s="15">
        <v>115</v>
      </c>
      <c r="AG15" s="27">
        <v>11.198651623372845</v>
      </c>
      <c r="AH15" s="27">
        <v>11.198651623372845</v>
      </c>
      <c r="AI15" s="14"/>
      <c r="AJ15" s="14"/>
      <c r="AK15" s="6"/>
    </row>
    <row r="16" spans="1:37">
      <c r="A16" s="89" t="s">
        <v>161</v>
      </c>
      <c r="C16" s="89">
        <v>7</v>
      </c>
      <c r="D16" s="89">
        <v>7</v>
      </c>
      <c r="E16" s="22">
        <v>0.64220183486238536</v>
      </c>
      <c r="F16" s="22">
        <v>0.70921985815602839</v>
      </c>
      <c r="G16" s="22"/>
      <c r="H16" s="89" t="s">
        <v>162</v>
      </c>
      <c r="I16" s="89">
        <v>7</v>
      </c>
      <c r="J16" s="15">
        <v>7</v>
      </c>
      <c r="K16" s="22">
        <v>0.70921985815602839</v>
      </c>
      <c r="L16" s="15">
        <v>7</v>
      </c>
      <c r="M16" s="24">
        <v>0.64635272391505072</v>
      </c>
      <c r="N16" s="15"/>
      <c r="O16" s="14"/>
      <c r="P16" s="14"/>
      <c r="Q16" s="14"/>
      <c r="R16" s="2"/>
      <c r="S16" s="2"/>
      <c r="T16" s="89" t="s">
        <v>162</v>
      </c>
      <c r="U16" s="15">
        <v>7</v>
      </c>
      <c r="V16" s="15">
        <v>7</v>
      </c>
      <c r="W16" s="24">
        <v>0.66037735849056611</v>
      </c>
      <c r="X16" s="14"/>
      <c r="Y16" s="14"/>
      <c r="Z16" s="14"/>
      <c r="AA16" s="2"/>
      <c r="AB16" s="2"/>
      <c r="AC16" s="2"/>
      <c r="AD16" s="89" t="s">
        <v>7</v>
      </c>
      <c r="AE16" s="15">
        <v>15</v>
      </c>
      <c r="AF16" s="15">
        <v>15</v>
      </c>
      <c r="AG16" s="27">
        <v>1.4606936900051537</v>
      </c>
      <c r="AH16" s="27">
        <v>1.3146243210046384</v>
      </c>
      <c r="AI16" s="27">
        <v>0.14606936900051537</v>
      </c>
      <c r="AJ16" s="27">
        <v>0.14606936900051537</v>
      </c>
      <c r="AK16" s="56" t="s">
        <v>88</v>
      </c>
    </row>
    <row r="17" spans="1:37">
      <c r="A17" s="89" t="s">
        <v>11</v>
      </c>
      <c r="C17" s="89">
        <v>22</v>
      </c>
      <c r="E17" s="22">
        <v>2.0183486238532113</v>
      </c>
      <c r="F17" s="22"/>
      <c r="G17" s="22"/>
      <c r="H17" s="89" t="s">
        <v>13</v>
      </c>
      <c r="I17" s="89">
        <f>SUM(I5:I16)</f>
        <v>987</v>
      </c>
      <c r="J17" s="15">
        <f>SUM(J5:J16)</f>
        <v>951</v>
      </c>
      <c r="K17" s="4">
        <f>SUM(K5:K16)</f>
        <v>100.00000000000003</v>
      </c>
      <c r="L17" s="15">
        <f>SUM(L5:L16)</f>
        <v>1083</v>
      </c>
      <c r="M17" s="15">
        <v>100</v>
      </c>
      <c r="N17" s="24">
        <f>SUM(N5:N16)</f>
        <v>39.898430286241918</v>
      </c>
      <c r="O17" s="24">
        <f>SUM(O5:O16)</f>
        <v>52.82602670156291</v>
      </c>
      <c r="P17" s="24">
        <f>SUM(P5:P16)</f>
        <v>58.920209527047675</v>
      </c>
      <c r="S17" s="2"/>
      <c r="T17" s="89" t="s">
        <v>13</v>
      </c>
      <c r="U17" s="15">
        <f>SUM(U5:U16)</f>
        <v>591</v>
      </c>
      <c r="V17" s="15">
        <f>SUM(V5:V16)</f>
        <v>1060</v>
      </c>
      <c r="W17" s="21">
        <v>100</v>
      </c>
      <c r="X17" s="24">
        <f>SUM(X5:X16)</f>
        <v>40.764150943396231</v>
      </c>
      <c r="Y17" s="24">
        <f>SUM(Y5:Y16)</f>
        <v>52.994121964546586</v>
      </c>
      <c r="Z17" s="24">
        <f>SUM(Z5:Z16)</f>
        <v>59.220537058886208</v>
      </c>
      <c r="AD17" s="89" t="s">
        <v>8</v>
      </c>
      <c r="AE17" s="15">
        <v>20</v>
      </c>
      <c r="AF17" s="15">
        <v>20</v>
      </c>
      <c r="AG17" s="27">
        <v>1.947591586673538</v>
      </c>
      <c r="AH17" s="27">
        <v>1.7528324280061842</v>
      </c>
      <c r="AI17" s="27">
        <v>0.19475915866735383</v>
      </c>
      <c r="AJ17" s="27">
        <v>0.19475915866735383</v>
      </c>
      <c r="AK17" s="56" t="s">
        <v>88</v>
      </c>
    </row>
    <row r="18" spans="1:37">
      <c r="A18" s="89" t="s">
        <v>12</v>
      </c>
      <c r="C18" s="89">
        <v>73</v>
      </c>
      <c r="E18" s="22">
        <v>6.6972477064220186</v>
      </c>
      <c r="F18" s="22"/>
      <c r="G18" s="22"/>
      <c r="H18" s="13" t="s">
        <v>48</v>
      </c>
      <c r="K18" s="22"/>
      <c r="N18" s="2"/>
      <c r="O18" s="25">
        <f>O17/N17</f>
        <v>1.3240126572041804</v>
      </c>
      <c r="P18" s="25">
        <f>P17/N17</f>
        <v>1.4767550779401211</v>
      </c>
      <c r="T18" s="13" t="s">
        <v>48</v>
      </c>
      <c r="Y18" s="25">
        <f>Y17/X17</f>
        <v>1.3000178033422674</v>
      </c>
      <c r="Z18" s="25">
        <f>Z17/X17</f>
        <v>1.452760224078208</v>
      </c>
      <c r="AD18" s="89" t="s">
        <v>9</v>
      </c>
      <c r="AE18" s="15">
        <v>2</v>
      </c>
      <c r="AF18" s="15">
        <v>2</v>
      </c>
      <c r="AG18" s="27">
        <v>0.19475915866735383</v>
      </c>
      <c r="AH18" s="15"/>
      <c r="AI18" s="15"/>
      <c r="AJ18" s="15"/>
    </row>
    <row r="19" spans="1:37">
      <c r="A19" s="89" t="s">
        <v>17</v>
      </c>
      <c r="C19" s="89">
        <v>6</v>
      </c>
      <c r="E19" s="22">
        <v>0.55045871559633031</v>
      </c>
      <c r="F19" s="22"/>
      <c r="G19" s="22"/>
      <c r="J19" s="15"/>
      <c r="K19" s="22"/>
      <c r="T19" s="2"/>
      <c r="Y19" s="24"/>
      <c r="Z19" s="24"/>
      <c r="AD19" s="89" t="s">
        <v>10</v>
      </c>
      <c r="AE19" s="15">
        <v>0</v>
      </c>
      <c r="AF19" s="15">
        <v>0</v>
      </c>
      <c r="AG19" s="27">
        <v>0</v>
      </c>
      <c r="AH19" s="15"/>
      <c r="AI19" s="15"/>
      <c r="AJ19" s="15"/>
    </row>
    <row r="20" spans="1:37">
      <c r="A20" s="89" t="s">
        <v>16</v>
      </c>
      <c r="C20" s="89">
        <v>1</v>
      </c>
      <c r="E20" s="22">
        <v>9.1743119266055051E-2</v>
      </c>
      <c r="F20" s="22"/>
      <c r="G20" s="22"/>
      <c r="H20" s="89" t="s">
        <v>71</v>
      </c>
      <c r="I20" s="22">
        <v>12.147820486393799</v>
      </c>
      <c r="T20" s="10" t="s">
        <v>49</v>
      </c>
      <c r="U20" s="72">
        <v>32.064185768251903</v>
      </c>
      <c r="V20" s="9"/>
      <c r="W20" s="9"/>
      <c r="Z20" s="9"/>
      <c r="AD20" s="89" t="s">
        <v>162</v>
      </c>
      <c r="AE20" s="15">
        <v>7</v>
      </c>
      <c r="AF20" s="15">
        <v>7</v>
      </c>
      <c r="AG20" s="27">
        <v>0.68165705533573839</v>
      </c>
      <c r="AH20" s="15"/>
      <c r="AI20" s="15"/>
      <c r="AJ20" s="15"/>
    </row>
    <row r="21" spans="1:37">
      <c r="A21" s="89" t="s">
        <v>18</v>
      </c>
      <c r="C21" s="89">
        <v>1</v>
      </c>
      <c r="E21" s="22">
        <v>9.1743119266055051E-2</v>
      </c>
      <c r="F21" s="22"/>
      <c r="G21" s="22"/>
      <c r="H21" s="89" t="s">
        <v>50</v>
      </c>
      <c r="I21" s="22">
        <v>11552.577282560504</v>
      </c>
      <c r="J21" s="9"/>
      <c r="T21" s="10" t="s">
        <v>51</v>
      </c>
      <c r="U21" s="72">
        <v>12.147820486393799</v>
      </c>
      <c r="V21" s="9"/>
      <c r="W21" s="9"/>
      <c r="Z21" s="9"/>
      <c r="AD21" s="89" t="s">
        <v>41</v>
      </c>
      <c r="AE21" s="15">
        <f>SUM(AE14:AE20)</f>
        <v>379</v>
      </c>
      <c r="AF21" s="15"/>
      <c r="AG21" s="27"/>
      <c r="AH21" s="15"/>
      <c r="AI21" s="15"/>
      <c r="AJ21" s="15"/>
    </row>
    <row r="22" spans="1:37">
      <c r="A22" s="89" t="s">
        <v>13</v>
      </c>
      <c r="C22" s="89">
        <v>1090</v>
      </c>
      <c r="D22" s="89">
        <f>SUM(D5:D21)</f>
        <v>987</v>
      </c>
      <c r="E22" s="19">
        <v>100</v>
      </c>
      <c r="F22" s="19">
        <v>100</v>
      </c>
      <c r="G22" s="19"/>
      <c r="H22" s="89" t="s">
        <v>72</v>
      </c>
      <c r="I22" s="22">
        <v>87.852179513606202</v>
      </c>
      <c r="T22" s="10" t="s">
        <v>52</v>
      </c>
      <c r="U22" s="73">
        <f>U20/U21</f>
        <v>2.6395011190826771</v>
      </c>
      <c r="V22" s="9"/>
      <c r="W22" s="9"/>
      <c r="Z22" s="9"/>
      <c r="AD22" s="89" t="s">
        <v>13</v>
      </c>
      <c r="AE22" s="15"/>
      <c r="AF22" s="26">
        <f>SUM(AF5:AF21)</f>
        <v>1026.9093446927313</v>
      </c>
      <c r="AG22" s="19">
        <v>100</v>
      </c>
      <c r="AH22" s="24">
        <f>SUM(AH5:AH21)</f>
        <v>41.349784855725879</v>
      </c>
      <c r="AI22" s="24">
        <f>SUM(AI5:AI21)</f>
        <v>52.763886748115496</v>
      </c>
      <c r="AJ22" s="24">
        <f>SUM(AJ5:AJ21)</f>
        <v>58.642497537705637</v>
      </c>
    </row>
    <row r="23" spans="1:37">
      <c r="E23" s="22"/>
      <c r="F23" s="22"/>
      <c r="G23" s="22"/>
      <c r="H23" s="89" t="s">
        <v>34</v>
      </c>
      <c r="I23" s="22">
        <v>131.5001784420304</v>
      </c>
      <c r="J23" s="9"/>
      <c r="T23" s="6" t="s">
        <v>53</v>
      </c>
      <c r="U23" s="74">
        <f>SUM(U20:U21)</f>
        <v>44.212006254645701</v>
      </c>
      <c r="W23" s="5"/>
      <c r="Z23" s="5"/>
      <c r="AD23" s="13" t="s">
        <v>48</v>
      </c>
      <c r="AG23" s="2"/>
      <c r="AH23" s="14"/>
      <c r="AI23" s="25">
        <f>AI22/AH22</f>
        <v>1.2760377576863997</v>
      </c>
      <c r="AJ23" s="25">
        <f>AJ22/AH22</f>
        <v>1.4182056265181551</v>
      </c>
    </row>
    <row r="24" spans="1:37">
      <c r="E24" s="22"/>
      <c r="F24" s="22"/>
      <c r="G24" s="22"/>
      <c r="H24" s="23" t="s">
        <v>106</v>
      </c>
      <c r="T24" s="89" t="s">
        <v>54</v>
      </c>
      <c r="U24" s="75">
        <f>U23/U21</f>
        <v>3.6395011190826767</v>
      </c>
      <c r="AG24" s="27"/>
    </row>
    <row r="25" spans="1:37">
      <c r="E25" s="22"/>
      <c r="F25" s="22"/>
      <c r="G25" s="22"/>
      <c r="T25" s="89" t="s">
        <v>55</v>
      </c>
      <c r="U25" s="5">
        <f>100-U23</f>
        <v>55.787993745354299</v>
      </c>
      <c r="AD25" s="89" t="s">
        <v>91</v>
      </c>
      <c r="AE25" s="76">
        <f>U22*AE30/360</f>
        <v>0.91466672024873208</v>
      </c>
      <c r="AF25" s="89" t="s">
        <v>112</v>
      </c>
      <c r="AG25" s="2"/>
    </row>
    <row r="26" spans="1:37">
      <c r="E26" s="22"/>
      <c r="F26" s="22"/>
      <c r="G26" s="22"/>
      <c r="T26" s="89" t="s">
        <v>34</v>
      </c>
      <c r="U26" s="5">
        <f>U23/U25/U24*591</f>
        <v>128.69008948823495</v>
      </c>
      <c r="AC26" s="89" t="s">
        <v>43</v>
      </c>
      <c r="AD26" s="89" t="s">
        <v>56</v>
      </c>
      <c r="AE26" s="74">
        <f>U25*U24</f>
        <v>203.04046566759433</v>
      </c>
      <c r="AF26" s="9"/>
    </row>
    <row r="27" spans="1:37">
      <c r="E27" s="22"/>
      <c r="F27" s="22"/>
      <c r="G27" s="22"/>
      <c r="H27" s="89" t="s">
        <v>39</v>
      </c>
      <c r="T27" s="89" t="s">
        <v>107</v>
      </c>
      <c r="U27" s="5">
        <f>U26*U22</f>
        <v>339.67763521904601</v>
      </c>
      <c r="AC27" s="89" t="s">
        <v>44</v>
      </c>
      <c r="AD27" s="89" t="s">
        <v>73</v>
      </c>
      <c r="AE27" s="72">
        <f>U22/AE5*U23*AE10</f>
        <v>68.721943547327399</v>
      </c>
      <c r="AG27" s="9"/>
      <c r="AH27" s="15"/>
    </row>
    <row r="28" spans="1:37">
      <c r="E28" s="19"/>
      <c r="F28" s="19"/>
      <c r="G28" s="19"/>
      <c r="H28" s="89" t="s">
        <v>40</v>
      </c>
      <c r="T28" s="23" t="s">
        <v>106</v>
      </c>
      <c r="AD28" s="89" t="s">
        <v>45</v>
      </c>
      <c r="AE28" s="74">
        <f>AE26-AE27</f>
        <v>134.31852212026695</v>
      </c>
    </row>
    <row r="29" spans="1:37">
      <c r="H29" s="89" t="s">
        <v>57</v>
      </c>
      <c r="AC29" s="89" t="s">
        <v>46</v>
      </c>
      <c r="AD29" s="89" t="s">
        <v>74</v>
      </c>
      <c r="AE29" s="74">
        <f>U23*AE21</f>
        <v>16756.350370510721</v>
      </c>
    </row>
    <row r="30" spans="1:37">
      <c r="H30" s="89" t="s">
        <v>58</v>
      </c>
      <c r="T30" s="89" t="s">
        <v>39</v>
      </c>
      <c r="AD30" s="89" t="s">
        <v>34</v>
      </c>
      <c r="AE30" s="74">
        <f>AE29/AE28</f>
        <v>124.75085420838175</v>
      </c>
      <c r="AJ30" s="9"/>
    </row>
    <row r="31" spans="1:37">
      <c r="T31" s="89" t="s">
        <v>40</v>
      </c>
      <c r="AD31" s="89" t="s">
        <v>75</v>
      </c>
      <c r="AE31" s="74">
        <f>AE30*U22</f>
        <v>329.28001928954353</v>
      </c>
    </row>
    <row r="32" spans="1:37">
      <c r="T32" s="89" t="s">
        <v>109</v>
      </c>
      <c r="AD32" s="23" t="s">
        <v>106</v>
      </c>
    </row>
    <row r="33" spans="8:34">
      <c r="T33" s="89" t="s">
        <v>110</v>
      </c>
    </row>
    <row r="34" spans="8:34">
      <c r="P34" s="51"/>
      <c r="T34" s="89" t="s">
        <v>108</v>
      </c>
    </row>
    <row r="35" spans="8:34">
      <c r="H35" s="51"/>
      <c r="I35" s="51" t="s">
        <v>59</v>
      </c>
      <c r="J35" s="51" t="s">
        <v>29</v>
      </c>
      <c r="K35" s="51" t="s">
        <v>23</v>
      </c>
      <c r="P35" s="53"/>
    </row>
    <row r="36" spans="8:34">
      <c r="H36" s="52" t="s">
        <v>5</v>
      </c>
      <c r="I36" s="33">
        <v>11.367816375784299</v>
      </c>
      <c r="J36" s="24">
        <v>19.963702359346641</v>
      </c>
      <c r="K36" s="53"/>
      <c r="P36" s="53"/>
      <c r="T36" s="51"/>
      <c r="U36" s="51" t="s">
        <v>59</v>
      </c>
      <c r="V36" s="51" t="s">
        <v>29</v>
      </c>
      <c r="W36" s="51" t="s">
        <v>23</v>
      </c>
      <c r="Z36" s="51"/>
      <c r="AD36" s="89" t="s">
        <v>39</v>
      </c>
    </row>
    <row r="37" spans="8:34">
      <c r="H37" s="52" t="s">
        <v>6</v>
      </c>
      <c r="I37" s="31"/>
      <c r="J37" s="24">
        <v>10.435571687840291</v>
      </c>
      <c r="K37" s="53"/>
      <c r="P37" s="53"/>
      <c r="T37" s="52" t="s">
        <v>5</v>
      </c>
      <c r="U37" s="33">
        <v>11.367816375784299</v>
      </c>
      <c r="V37" s="24">
        <v>19.801980198019802</v>
      </c>
      <c r="W37" s="53"/>
      <c r="Z37" s="53"/>
      <c r="AD37" s="89" t="s">
        <v>40</v>
      </c>
    </row>
    <row r="38" spans="8:34">
      <c r="H38" s="54" t="s">
        <v>13</v>
      </c>
      <c r="I38" s="33">
        <v>11.367816375784299</v>
      </c>
      <c r="J38" s="53">
        <f>SUM(J36:J37)</f>
        <v>30.399274047186932</v>
      </c>
      <c r="K38" s="53">
        <f>J38-I38</f>
        <v>19.031457671402634</v>
      </c>
      <c r="P38" s="15"/>
      <c r="T38" s="52" t="s">
        <v>6</v>
      </c>
      <c r="U38" s="31"/>
      <c r="V38" s="24">
        <v>10.35103510351035</v>
      </c>
      <c r="W38" s="53"/>
      <c r="Z38" s="53"/>
      <c r="AD38" s="89" t="s">
        <v>109</v>
      </c>
    </row>
    <row r="39" spans="8:34">
      <c r="H39" s="55"/>
      <c r="I39" s="15"/>
      <c r="J39" s="15"/>
      <c r="K39" s="15"/>
      <c r="P39" s="15"/>
      <c r="T39" s="54" t="s">
        <v>13</v>
      </c>
      <c r="U39" s="33">
        <v>11.367816375784299</v>
      </c>
      <c r="V39" s="53">
        <f>SUM(V37:V38)</f>
        <v>30.153015301530154</v>
      </c>
      <c r="W39" s="53">
        <f>V39-U39</f>
        <v>18.785198925745853</v>
      </c>
      <c r="Z39" s="53"/>
      <c r="AD39" s="89" t="s">
        <v>111</v>
      </c>
    </row>
    <row r="40" spans="8:34">
      <c r="H40" s="55"/>
      <c r="I40" s="15"/>
      <c r="J40" s="15"/>
      <c r="K40" s="15"/>
      <c r="P40" s="51"/>
      <c r="T40" s="55"/>
      <c r="U40" s="15"/>
      <c r="V40" s="15"/>
      <c r="W40" s="15"/>
      <c r="Z40" s="15"/>
      <c r="AD40" s="15" t="s">
        <v>47</v>
      </c>
    </row>
    <row r="41" spans="8:34">
      <c r="H41" s="52"/>
      <c r="I41" s="51" t="s">
        <v>59</v>
      </c>
      <c r="J41" s="51" t="s">
        <v>29</v>
      </c>
      <c r="K41" s="51" t="s">
        <v>23</v>
      </c>
      <c r="P41" s="15"/>
      <c r="T41" s="55"/>
      <c r="U41" s="15"/>
      <c r="V41" s="15"/>
      <c r="W41" s="15"/>
      <c r="Z41" s="15"/>
    </row>
    <row r="42" spans="8:34">
      <c r="H42" s="52" t="s">
        <v>30</v>
      </c>
      <c r="I42" s="33">
        <v>18.329600380032101</v>
      </c>
      <c r="J42" s="24">
        <v>12.704174228675136</v>
      </c>
      <c r="K42" s="15"/>
      <c r="P42" s="15"/>
      <c r="T42" s="52"/>
      <c r="U42" s="51" t="s">
        <v>59</v>
      </c>
      <c r="V42" s="51" t="s">
        <v>29</v>
      </c>
      <c r="W42" s="51" t="s">
        <v>23</v>
      </c>
      <c r="Z42" s="51"/>
      <c r="AD42" s="51"/>
      <c r="AE42" s="51" t="s">
        <v>59</v>
      </c>
      <c r="AF42" s="51" t="s">
        <v>29</v>
      </c>
      <c r="AG42" s="51" t="s">
        <v>23</v>
      </c>
      <c r="AH42" s="51"/>
    </row>
    <row r="43" spans="8:34">
      <c r="H43" s="52" t="s">
        <v>31</v>
      </c>
      <c r="I43" s="33">
        <v>15.717232429540299</v>
      </c>
      <c r="J43" s="24">
        <v>0.54446460980036293</v>
      </c>
      <c r="K43" s="15"/>
      <c r="P43" s="15"/>
      <c r="T43" s="52" t="s">
        <v>30</v>
      </c>
      <c r="U43" s="33">
        <v>18.329600380032101</v>
      </c>
      <c r="V43" s="24">
        <v>12.601260126012601</v>
      </c>
      <c r="W43" s="15"/>
      <c r="Z43" s="15"/>
      <c r="AD43" s="52" t="s">
        <v>5</v>
      </c>
      <c r="AE43" s="33">
        <v>11.367816375784299</v>
      </c>
      <c r="AF43" s="27">
        <v>19.548240457858888</v>
      </c>
      <c r="AG43" s="53"/>
      <c r="AH43" s="14"/>
    </row>
    <row r="44" spans="8:34">
      <c r="H44" s="52"/>
      <c r="I44" s="33"/>
      <c r="J44" s="24">
        <v>5.9891107078039925</v>
      </c>
      <c r="K44" s="15"/>
      <c r="P44" s="14"/>
      <c r="T44" s="52" t="s">
        <v>31</v>
      </c>
      <c r="U44" s="33">
        <v>15.717232429540299</v>
      </c>
      <c r="V44" s="24">
        <v>0.54005400540054005</v>
      </c>
      <c r="W44" s="15"/>
      <c r="Z44" s="15"/>
      <c r="AD44" s="52" t="s">
        <v>6</v>
      </c>
      <c r="AE44" s="31"/>
      <c r="AF44" s="27">
        <v>10.218398421153511</v>
      </c>
      <c r="AG44" s="53"/>
      <c r="AH44" s="15"/>
    </row>
    <row r="45" spans="8:34">
      <c r="H45" s="52" t="s">
        <v>13</v>
      </c>
      <c r="I45" s="33">
        <f>SUM(I42:I43)</f>
        <v>34.0468328095724</v>
      </c>
      <c r="J45" s="14">
        <f>SUM(J42:J44)</f>
        <v>19.237749546279492</v>
      </c>
      <c r="K45" s="14">
        <f>I45-J45</f>
        <v>14.809083263292909</v>
      </c>
      <c r="T45" s="52"/>
      <c r="U45" s="33"/>
      <c r="V45" s="24">
        <v>5.9405940594059405</v>
      </c>
      <c r="W45" s="15"/>
      <c r="Z45" s="15"/>
      <c r="AD45" s="54" t="s">
        <v>13</v>
      </c>
      <c r="AE45" s="33">
        <v>11.367816375784299</v>
      </c>
      <c r="AF45" s="53">
        <f>SUM(AF43:AF44)</f>
        <v>29.766638879012397</v>
      </c>
      <c r="AG45" s="53">
        <f>AF45-AE45</f>
        <v>18.398822503228097</v>
      </c>
      <c r="AH45" s="15"/>
    </row>
    <row r="46" spans="8:34">
      <c r="T46" s="52" t="s">
        <v>13</v>
      </c>
      <c r="U46" s="33">
        <f>SUM(U43:U44)</f>
        <v>34.0468328095724</v>
      </c>
      <c r="V46" s="14">
        <f>SUM(V43:V45)</f>
        <v>19.081908190819082</v>
      </c>
      <c r="W46" s="14">
        <f>U46-V46</f>
        <v>14.964924618753319</v>
      </c>
      <c r="Z46" s="14"/>
      <c r="AD46" s="55"/>
      <c r="AE46" s="15"/>
      <c r="AF46" s="15"/>
      <c r="AG46" s="15"/>
      <c r="AH46" s="15"/>
    </row>
    <row r="47" spans="8:34">
      <c r="AD47" s="55"/>
      <c r="AE47" s="15"/>
      <c r="AF47" s="15"/>
      <c r="AG47" s="15"/>
      <c r="AH47" s="15"/>
    </row>
    <row r="48" spans="8:34">
      <c r="AD48" s="52"/>
      <c r="AE48" s="51" t="s">
        <v>59</v>
      </c>
      <c r="AF48" s="51" t="s">
        <v>29</v>
      </c>
      <c r="AG48" s="51" t="s">
        <v>23</v>
      </c>
      <c r="AH48" s="15"/>
    </row>
    <row r="49" spans="30:34">
      <c r="AD49" s="52" t="s">
        <v>30</v>
      </c>
      <c r="AE49" s="33">
        <v>18.329600380032101</v>
      </c>
      <c r="AF49" s="27">
        <v>12.875239715376901</v>
      </c>
      <c r="AG49" s="33"/>
      <c r="AH49" s="15"/>
    </row>
    <row r="50" spans="30:34">
      <c r="AD50" s="15" t="s">
        <v>61</v>
      </c>
      <c r="AE50" s="33">
        <v>15.717232429540299</v>
      </c>
      <c r="AF50" s="27">
        <v>0.55179598780186723</v>
      </c>
      <c r="AG50" s="33"/>
      <c r="AH50" s="15"/>
    </row>
    <row r="51" spans="30:34">
      <c r="AD51" s="15" t="s">
        <v>76</v>
      </c>
      <c r="AE51" s="33"/>
      <c r="AF51" s="27">
        <v>6.0697558658205395</v>
      </c>
      <c r="AG51" s="33"/>
      <c r="AH51" s="15"/>
    </row>
    <row r="52" spans="30:34">
      <c r="AD52" s="52" t="s">
        <v>13</v>
      </c>
      <c r="AE52" s="33">
        <f>SUM(AE49:AE50)</f>
        <v>34.0468328095724</v>
      </c>
      <c r="AF52" s="33">
        <f>SUM(AF49:AF51)</f>
        <v>19.496791568999306</v>
      </c>
      <c r="AG52" s="33">
        <f>AE52-AF52</f>
        <v>14.550041240573094</v>
      </c>
      <c r="AH52" s="15"/>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47"/>
  <sheetViews>
    <sheetView workbookViewId="0"/>
  </sheetViews>
  <sheetFormatPr defaultRowHeight="13"/>
  <cols>
    <col min="1" max="1" width="14.81640625" style="77" customWidth="1"/>
    <col min="2" max="6" width="8.7265625" style="77"/>
    <col min="7" max="7" width="11.81640625" style="77" customWidth="1"/>
    <col min="8" max="8" width="14.453125" style="77" customWidth="1"/>
    <col min="9" max="9" width="11.54296875" style="77" customWidth="1"/>
    <col min="10" max="10" width="8.7265625" style="77"/>
    <col min="11" max="11" width="10.26953125" style="77" customWidth="1"/>
    <col min="12" max="13" width="10" style="78" customWidth="1"/>
    <col min="14" max="14" width="11" style="78" customWidth="1"/>
    <col min="15" max="15" width="10" style="78" customWidth="1"/>
    <col min="16" max="16" width="11.26953125" style="78" customWidth="1"/>
    <col min="17" max="18" width="10" style="78" customWidth="1"/>
    <col min="19" max="19" width="11.54296875" style="77" customWidth="1"/>
    <col min="20" max="21" width="10" style="79" customWidth="1"/>
    <col min="22" max="22" width="10" style="77" customWidth="1"/>
    <col min="23" max="23" width="6.81640625" style="77" customWidth="1"/>
    <col min="24" max="24" width="10.26953125" style="79" customWidth="1"/>
    <col min="25" max="25" width="6.54296875" style="79" customWidth="1"/>
    <col min="26" max="26" width="14.81640625" style="77" customWidth="1"/>
    <col min="27" max="28" width="8.7265625" style="77"/>
    <col min="29" max="29" width="14.08984375" style="77" customWidth="1"/>
    <col min="30" max="30" width="10.7265625" style="77" customWidth="1"/>
    <col min="31" max="31" width="8.7265625" style="77"/>
    <col min="32" max="32" width="10" style="77" customWidth="1"/>
    <col min="33" max="34" width="10" style="81" customWidth="1"/>
    <col min="35" max="35" width="11" style="81" customWidth="1"/>
    <col min="36" max="36" width="10" style="81" customWidth="1"/>
    <col min="37" max="37" width="11.26953125" style="81" customWidth="1"/>
    <col min="38" max="39" width="10" style="81" customWidth="1"/>
    <col min="40" max="40" width="11.54296875" style="81" customWidth="1"/>
    <col min="41" max="43" width="10" style="81" customWidth="1"/>
    <col min="44" max="44" width="6.81640625" style="81" customWidth="1"/>
    <col min="45" max="45" width="10.26953125" style="81" customWidth="1"/>
    <col min="46" max="46" width="6.54296875" style="81" customWidth="1"/>
    <col min="47" max="47" width="14.81640625" style="81" customWidth="1"/>
    <col min="48" max="48" width="8.7265625" style="77"/>
    <col min="49" max="49" width="14.1796875" style="77" customWidth="1"/>
    <col min="50" max="50" width="11.6328125" style="77" customWidth="1"/>
    <col min="51" max="51" width="8.6328125" style="77" customWidth="1"/>
    <col min="52" max="52" width="10.26953125" style="77" customWidth="1"/>
    <col min="53" max="54" width="10" style="81" customWidth="1"/>
    <col min="55" max="55" width="11" style="81" customWidth="1"/>
    <col min="56" max="56" width="10" style="81" customWidth="1"/>
    <col min="57" max="57" width="11.26953125" style="81" customWidth="1"/>
    <col min="58" max="59" width="10" style="81" customWidth="1"/>
    <col min="60" max="60" width="11.54296875" style="81" customWidth="1"/>
    <col min="61" max="63" width="10" style="81" customWidth="1"/>
    <col min="64" max="64" width="6.81640625" style="81" customWidth="1"/>
    <col min="65" max="65" width="10.26953125" style="81" customWidth="1"/>
    <col min="66" max="66" width="6.54296875" style="81" customWidth="1"/>
    <col min="67" max="67" width="14.81640625" style="81" customWidth="1"/>
    <col min="68" max="16384" width="8.7265625" style="77"/>
  </cols>
  <sheetData>
    <row r="2" spans="1:67">
      <c r="O2" s="22">
        <v>0.554016620498615</v>
      </c>
      <c r="P2" s="22">
        <v>6.094182825484765</v>
      </c>
      <c r="Q2" s="22">
        <f>SUM(O2:P2)</f>
        <v>6.64819944598338</v>
      </c>
      <c r="R2" s="22">
        <v>8.3333333333333329E-2</v>
      </c>
      <c r="S2" s="22">
        <v>0.91666666666666663</v>
      </c>
      <c r="V2" s="74">
        <v>0.9</v>
      </c>
      <c r="W2" s="74">
        <v>0.1</v>
      </c>
      <c r="X2" s="74"/>
      <c r="Y2" s="74"/>
      <c r="AJ2" s="22">
        <v>0.56603773584905659</v>
      </c>
      <c r="AK2" s="22">
        <v>6.2264150943396226</v>
      </c>
      <c r="AL2" s="22">
        <f>SUM(AJ2:AK2)</f>
        <v>6.7924528301886795</v>
      </c>
      <c r="AM2" s="22">
        <v>8.3333333333333329E-2</v>
      </c>
      <c r="AN2" s="22">
        <v>0.91666666666666663</v>
      </c>
      <c r="AQ2" s="74">
        <v>0.9</v>
      </c>
      <c r="AR2" s="74">
        <v>0.1</v>
      </c>
      <c r="AS2" s="74"/>
      <c r="AT2" s="74"/>
      <c r="BD2" s="22">
        <v>0.53441916269001277</v>
      </c>
      <c r="BE2" s="22">
        <v>5.8786107895901409</v>
      </c>
      <c r="BF2" s="22">
        <f>SUM(BD2:BE2)</f>
        <v>6.4130299522801533</v>
      </c>
      <c r="BG2" s="22">
        <v>8.3333333333333329E-2</v>
      </c>
      <c r="BH2" s="22">
        <v>0.91666666666666674</v>
      </c>
      <c r="BK2" s="74">
        <v>0.9</v>
      </c>
      <c r="BL2" s="74">
        <v>0.1</v>
      </c>
      <c r="BM2" s="74"/>
      <c r="BN2" s="74"/>
    </row>
    <row r="3" spans="1:67">
      <c r="C3" s="6" t="s">
        <v>79</v>
      </c>
      <c r="D3" s="6" t="s">
        <v>79</v>
      </c>
      <c r="E3" s="6" t="s">
        <v>89</v>
      </c>
      <c r="F3" s="6" t="s">
        <v>90</v>
      </c>
      <c r="H3" s="94" t="s">
        <v>32</v>
      </c>
      <c r="L3" s="23" t="s">
        <v>140</v>
      </c>
      <c r="V3" s="74">
        <v>0.6</v>
      </c>
      <c r="W3" s="74">
        <v>0.4</v>
      </c>
      <c r="X3" s="74"/>
      <c r="Y3" s="74"/>
      <c r="AC3" s="3" t="s">
        <v>33</v>
      </c>
      <c r="AG3" s="23" t="s">
        <v>140</v>
      </c>
      <c r="AQ3" s="74">
        <v>0.6</v>
      </c>
      <c r="AR3" s="74">
        <v>0.4</v>
      </c>
      <c r="AS3" s="74"/>
      <c r="AT3" s="74"/>
      <c r="AW3" s="3" t="s">
        <v>36</v>
      </c>
      <c r="BA3" s="23" t="s">
        <v>140</v>
      </c>
      <c r="BK3" s="74">
        <v>0.6</v>
      </c>
      <c r="BL3" s="74">
        <v>0.4</v>
      </c>
      <c r="BM3" s="74"/>
      <c r="BN3" s="74"/>
    </row>
    <row r="4" spans="1:67" s="16" customFormat="1" ht="39">
      <c r="I4" s="20" t="s">
        <v>35</v>
      </c>
      <c r="J4" s="20" t="s">
        <v>123</v>
      </c>
      <c r="K4" s="20" t="s">
        <v>124</v>
      </c>
      <c r="L4" s="20" t="s">
        <v>125</v>
      </c>
      <c r="M4" s="20" t="s">
        <v>126</v>
      </c>
      <c r="N4" s="20" t="s">
        <v>127</v>
      </c>
      <c r="O4" s="20" t="s">
        <v>128</v>
      </c>
      <c r="P4" s="20" t="s">
        <v>129</v>
      </c>
      <c r="Q4" s="20" t="s">
        <v>130</v>
      </c>
      <c r="R4" s="20" t="s">
        <v>131</v>
      </c>
      <c r="S4" s="20" t="s">
        <v>132</v>
      </c>
      <c r="T4" s="20" t="s">
        <v>136</v>
      </c>
      <c r="U4" s="20" t="s">
        <v>137</v>
      </c>
      <c r="V4" s="20" t="s">
        <v>119</v>
      </c>
      <c r="W4" s="20" t="s">
        <v>120</v>
      </c>
      <c r="X4" s="20" t="s">
        <v>121</v>
      </c>
      <c r="Y4" s="20" t="s">
        <v>122</v>
      </c>
      <c r="Z4" s="90" t="s">
        <v>141</v>
      </c>
      <c r="AD4" s="20" t="s">
        <v>35</v>
      </c>
      <c r="AE4" s="20" t="s">
        <v>123</v>
      </c>
      <c r="AF4" s="20" t="s">
        <v>124</v>
      </c>
      <c r="AG4" s="20" t="s">
        <v>125</v>
      </c>
      <c r="AH4" s="20" t="s">
        <v>126</v>
      </c>
      <c r="AI4" s="20" t="s">
        <v>127</v>
      </c>
      <c r="AJ4" s="20" t="s">
        <v>128</v>
      </c>
      <c r="AK4" s="20" t="s">
        <v>129</v>
      </c>
      <c r="AL4" s="20" t="s">
        <v>130</v>
      </c>
      <c r="AM4" s="20" t="s">
        <v>131</v>
      </c>
      <c r="AN4" s="20" t="s">
        <v>132</v>
      </c>
      <c r="AO4" s="20" t="s">
        <v>136</v>
      </c>
      <c r="AP4" s="20" t="s">
        <v>137</v>
      </c>
      <c r="AQ4" s="20" t="s">
        <v>119</v>
      </c>
      <c r="AR4" s="20" t="s">
        <v>120</v>
      </c>
      <c r="AS4" s="20" t="s">
        <v>121</v>
      </c>
      <c r="AT4" s="20" t="s">
        <v>122</v>
      </c>
      <c r="AU4" s="90" t="s">
        <v>141</v>
      </c>
      <c r="AX4" s="20" t="s">
        <v>35</v>
      </c>
      <c r="AY4" s="20" t="s">
        <v>123</v>
      </c>
      <c r="AZ4" s="20" t="s">
        <v>124</v>
      </c>
      <c r="BA4" s="20" t="s">
        <v>125</v>
      </c>
      <c r="BB4" s="20" t="s">
        <v>126</v>
      </c>
      <c r="BC4" s="20" t="s">
        <v>127</v>
      </c>
      <c r="BD4" s="20" t="s">
        <v>128</v>
      </c>
      <c r="BE4" s="20" t="s">
        <v>129</v>
      </c>
      <c r="BF4" s="20" t="s">
        <v>130</v>
      </c>
      <c r="BG4" s="20" t="s">
        <v>131</v>
      </c>
      <c r="BH4" s="20" t="s">
        <v>132</v>
      </c>
      <c r="BI4" s="20" t="s">
        <v>136</v>
      </c>
      <c r="BJ4" s="20" t="s">
        <v>137</v>
      </c>
      <c r="BK4" s="20" t="s">
        <v>119</v>
      </c>
      <c r="BL4" s="20" t="s">
        <v>120</v>
      </c>
      <c r="BM4" s="20" t="s">
        <v>121</v>
      </c>
      <c r="BN4" s="20" t="s">
        <v>122</v>
      </c>
      <c r="BO4" s="90" t="s">
        <v>141</v>
      </c>
    </row>
    <row r="5" spans="1:67" ht="26">
      <c r="A5" s="77" t="s">
        <v>0</v>
      </c>
      <c r="C5" s="77">
        <v>360</v>
      </c>
      <c r="D5" s="77">
        <v>360</v>
      </c>
      <c r="E5" s="22">
        <v>33.027522935779821</v>
      </c>
      <c r="F5" s="22">
        <v>36.474164133738604</v>
      </c>
      <c r="G5" s="22"/>
      <c r="H5" s="77" t="s">
        <v>0</v>
      </c>
      <c r="I5" s="15">
        <v>360</v>
      </c>
      <c r="J5" s="15">
        <v>360</v>
      </c>
      <c r="K5" s="24">
        <v>33.2409972299169</v>
      </c>
      <c r="L5" s="24"/>
      <c r="M5" s="24"/>
      <c r="N5" s="24"/>
      <c r="O5" s="24">
        <v>0.16331856979489126</v>
      </c>
      <c r="P5" s="24">
        <v>1.4445538922378671</v>
      </c>
      <c r="Q5" s="24">
        <v>34.68555112215477</v>
      </c>
      <c r="R5" s="24">
        <v>34.68555112215477</v>
      </c>
      <c r="S5" s="14">
        <v>1.0434569962581559</v>
      </c>
      <c r="T5" s="14">
        <v>1.0326092908078981</v>
      </c>
      <c r="U5" s="24">
        <v>34.324962575331796</v>
      </c>
      <c r="V5" s="14"/>
      <c r="W5" s="28">
        <v>48.095134211238701</v>
      </c>
      <c r="X5" s="14"/>
      <c r="Y5" s="28">
        <v>48.095134211238701</v>
      </c>
      <c r="Z5" s="91" t="s">
        <v>191</v>
      </c>
      <c r="AA5" s="2"/>
      <c r="AB5" s="2"/>
      <c r="AC5" s="77" t="s">
        <v>0</v>
      </c>
      <c r="AD5" s="15"/>
      <c r="AE5" s="15">
        <v>340</v>
      </c>
      <c r="AF5" s="24">
        <v>32.075471698113205</v>
      </c>
      <c r="AG5" s="24"/>
      <c r="AH5" s="24"/>
      <c r="AI5" s="24"/>
      <c r="AJ5" s="24">
        <v>0.16331856979489126</v>
      </c>
      <c r="AK5" s="24">
        <v>1.4758979861260471</v>
      </c>
      <c r="AL5" s="24">
        <v>33.551369684239255</v>
      </c>
      <c r="AM5" s="24">
        <v>33.551369684239255</v>
      </c>
      <c r="AN5" s="24">
        <v>1.0460132901556944</v>
      </c>
      <c r="AO5" s="24">
        <v>1.0326092908078981</v>
      </c>
      <c r="AP5" s="24">
        <v>33.121430082517485</v>
      </c>
      <c r="AQ5" s="14"/>
      <c r="AR5" s="28">
        <v>48.095134211238701</v>
      </c>
      <c r="AS5" s="14"/>
      <c r="AT5" s="28">
        <v>48.095134211238701</v>
      </c>
      <c r="AU5" s="91" t="s">
        <v>191</v>
      </c>
      <c r="AV5" s="2"/>
      <c r="AW5" s="77" t="s">
        <v>0</v>
      </c>
      <c r="AX5" s="15">
        <v>360</v>
      </c>
      <c r="AY5" s="15">
        <v>329</v>
      </c>
      <c r="AZ5" s="27">
        <v>32.037881600779706</v>
      </c>
      <c r="BA5" s="24"/>
      <c r="BB5" s="24"/>
      <c r="BC5" s="24"/>
      <c r="BD5" s="24">
        <v>0.16331856979489126</v>
      </c>
      <c r="BE5" s="24">
        <v>1.5234566453007787</v>
      </c>
      <c r="BF5" s="24">
        <v>33.561338246080481</v>
      </c>
      <c r="BG5" s="24">
        <v>33.561338246080481</v>
      </c>
      <c r="BH5" s="24">
        <v>1.0475517284283771</v>
      </c>
      <c r="BI5" s="24">
        <v>1.0326092908078981</v>
      </c>
      <c r="BJ5" s="27">
        <v>33.082614198768539</v>
      </c>
      <c r="BK5" s="14"/>
      <c r="BL5" s="28">
        <v>48.095134211238701</v>
      </c>
      <c r="BM5" s="14"/>
      <c r="BN5" s="28">
        <v>48.095134211238701</v>
      </c>
      <c r="BO5" s="91" t="s">
        <v>191</v>
      </c>
    </row>
    <row r="6" spans="1:67">
      <c r="A6" s="77" t="s">
        <v>37</v>
      </c>
      <c r="C6" s="77">
        <v>140</v>
      </c>
      <c r="D6" s="77">
        <v>140</v>
      </c>
      <c r="E6" s="22">
        <v>12.844036697247708</v>
      </c>
      <c r="F6" s="22">
        <v>14.184397163120568</v>
      </c>
      <c r="G6" s="22"/>
      <c r="H6" s="77" t="s">
        <v>37</v>
      </c>
      <c r="I6" s="15">
        <v>140</v>
      </c>
      <c r="J6" s="15">
        <v>140</v>
      </c>
      <c r="K6" s="24">
        <v>12.927054478301015</v>
      </c>
      <c r="L6" s="24"/>
      <c r="M6" s="24"/>
      <c r="N6" s="24"/>
      <c r="O6" s="24">
        <v>0.31603885264657422</v>
      </c>
      <c r="P6" s="24">
        <v>2.7953658623287754</v>
      </c>
      <c r="Q6" s="24">
        <v>15.722420340629791</v>
      </c>
      <c r="R6" s="24">
        <v>15.722420340629791</v>
      </c>
      <c r="S6" s="14">
        <v>1.2162415163501474</v>
      </c>
      <c r="T6" s="14">
        <v>1.1240828639424087</v>
      </c>
      <c r="U6" s="24">
        <v>14.531080420308145</v>
      </c>
      <c r="V6" s="24">
        <v>9.4334522043778737</v>
      </c>
      <c r="W6" s="24">
        <v>6.288968136251917</v>
      </c>
      <c r="X6" s="24">
        <v>8.7186482521848863</v>
      </c>
      <c r="Y6" s="24">
        <v>5.8124321681232587</v>
      </c>
      <c r="Z6" s="2" t="s">
        <v>87</v>
      </c>
      <c r="AA6" s="2"/>
      <c r="AB6" s="2"/>
      <c r="AC6" s="77" t="s">
        <v>37</v>
      </c>
      <c r="AD6" s="15">
        <v>140</v>
      </c>
      <c r="AE6" s="15">
        <v>140</v>
      </c>
      <c r="AF6" s="24">
        <v>13.20754716981132</v>
      </c>
      <c r="AG6" s="24"/>
      <c r="AH6" s="24"/>
      <c r="AI6" s="24"/>
      <c r="AJ6" s="24">
        <v>0.31603885264657422</v>
      </c>
      <c r="AK6" s="24">
        <v>2.8560200272660978</v>
      </c>
      <c r="AL6" s="24">
        <v>16.063567197077418</v>
      </c>
      <c r="AM6" s="24">
        <v>16.063567197077418</v>
      </c>
      <c r="AN6" s="24">
        <v>1.2162415163501474</v>
      </c>
      <c r="AO6" s="24">
        <v>1.1240828639424087</v>
      </c>
      <c r="AP6" s="24">
        <v>14.846377448295964</v>
      </c>
      <c r="AQ6" s="24">
        <v>9.6381403182464513</v>
      </c>
      <c r="AR6" s="24">
        <v>6.4254268788309679</v>
      </c>
      <c r="AS6" s="24">
        <v>8.9078264689775786</v>
      </c>
      <c r="AT6" s="24">
        <v>5.9385509793183857</v>
      </c>
      <c r="AU6" s="2" t="s">
        <v>87</v>
      </c>
      <c r="AV6" s="2"/>
      <c r="AW6" s="77" t="s">
        <v>37</v>
      </c>
      <c r="AX6" s="15">
        <v>140</v>
      </c>
      <c r="AY6" s="21">
        <v>128.05334083482248</v>
      </c>
      <c r="AZ6" s="27">
        <v>12.469780462766964</v>
      </c>
      <c r="BA6" s="24"/>
      <c r="BB6" s="24"/>
      <c r="BC6" s="24"/>
      <c r="BD6" s="24">
        <v>0.31603885264657422</v>
      </c>
      <c r="BE6" s="24">
        <v>2.9480511055315275</v>
      </c>
      <c r="BF6" s="24">
        <v>15.417831568298492</v>
      </c>
      <c r="BG6" s="24">
        <v>15.417831568298492</v>
      </c>
      <c r="BH6" s="24">
        <v>1.2364156381368541</v>
      </c>
      <c r="BI6" s="24">
        <v>1.1240828639424087</v>
      </c>
      <c r="BJ6" s="27">
        <v>14.017066535320184</v>
      </c>
      <c r="BK6" s="24">
        <v>9.2506989409790954</v>
      </c>
      <c r="BL6" s="24">
        <v>6.1671326273193969</v>
      </c>
      <c r="BM6" s="27">
        <v>8.4102399211921099</v>
      </c>
      <c r="BN6" s="27">
        <v>5.6068266141280745</v>
      </c>
      <c r="BO6" s="2" t="s">
        <v>87</v>
      </c>
    </row>
    <row r="7" spans="1:67">
      <c r="A7" s="77" t="s">
        <v>61</v>
      </c>
      <c r="C7" s="77">
        <v>6</v>
      </c>
      <c r="D7" s="77">
        <v>6</v>
      </c>
      <c r="E7" s="22">
        <v>0.55045871559633031</v>
      </c>
      <c r="F7" s="22">
        <v>0.60790273556231</v>
      </c>
      <c r="G7" s="22"/>
      <c r="H7" s="77" t="s">
        <v>61</v>
      </c>
      <c r="I7" s="15">
        <v>6</v>
      </c>
      <c r="J7" s="15">
        <v>6</v>
      </c>
      <c r="K7" s="24">
        <v>0.554016620498615</v>
      </c>
      <c r="L7" s="24"/>
      <c r="M7" s="24"/>
      <c r="N7" s="24"/>
      <c r="O7" s="24">
        <v>2.0280911090102754E-2</v>
      </c>
      <c r="P7" s="24">
        <v>0.17938480045552349</v>
      </c>
      <c r="Q7" s="24">
        <v>0.73340142095413852</v>
      </c>
      <c r="R7" s="24">
        <v>0.73340142095413852</v>
      </c>
      <c r="S7" s="14">
        <v>1.32378956482222</v>
      </c>
      <c r="T7" s="14">
        <v>1.1100418789050461</v>
      </c>
      <c r="U7" s="24">
        <v>0.61498165036290653</v>
      </c>
      <c r="V7" s="24">
        <v>0.4400408525724831</v>
      </c>
      <c r="W7" s="24">
        <v>0.29336056838165542</v>
      </c>
      <c r="X7" s="24">
        <v>0.3689889902177439</v>
      </c>
      <c r="Y7" s="24">
        <v>0.24599266014516263</v>
      </c>
      <c r="Z7" s="2" t="s">
        <v>87</v>
      </c>
      <c r="AA7" s="2"/>
      <c r="AB7" s="2"/>
      <c r="AC7" s="77" t="s">
        <v>61</v>
      </c>
      <c r="AD7" s="15">
        <v>6</v>
      </c>
      <c r="AE7" s="15">
        <v>6</v>
      </c>
      <c r="AF7" s="24">
        <v>0.56603773584905659</v>
      </c>
      <c r="AG7" s="24"/>
      <c r="AH7" s="24"/>
      <c r="AI7" s="24"/>
      <c r="AJ7" s="24">
        <v>2.0280911090102754E-2</v>
      </c>
      <c r="AK7" s="24">
        <v>0.18327711216352069</v>
      </c>
      <c r="AL7" s="24">
        <v>0.74931484801257731</v>
      </c>
      <c r="AM7" s="24">
        <v>0.74931484801257731</v>
      </c>
      <c r="AN7" s="24">
        <v>1.32378956482222</v>
      </c>
      <c r="AO7" s="24">
        <v>1.1100418789050461</v>
      </c>
      <c r="AP7" s="24">
        <v>0.62832559183304493</v>
      </c>
      <c r="AQ7" s="24">
        <v>0.44958890880754637</v>
      </c>
      <c r="AR7" s="24">
        <v>0.29972593920503093</v>
      </c>
      <c r="AS7" s="24">
        <v>0.37699535509982696</v>
      </c>
      <c r="AT7" s="24">
        <v>0.25133023673321797</v>
      </c>
      <c r="AU7" s="2" t="s">
        <v>87</v>
      </c>
      <c r="AV7" s="2"/>
      <c r="AW7" s="77" t="s">
        <v>61</v>
      </c>
      <c r="AX7" s="15">
        <v>6</v>
      </c>
      <c r="AY7" s="21">
        <v>5.4880003214923923</v>
      </c>
      <c r="AZ7" s="27">
        <v>0.53441916269001277</v>
      </c>
      <c r="BA7" s="24"/>
      <c r="BB7" s="24"/>
      <c r="BC7" s="24"/>
      <c r="BD7" s="24">
        <v>2.0280911090102754E-2</v>
      </c>
      <c r="BE7" s="24">
        <v>0.18918294969013247</v>
      </c>
      <c r="BF7" s="24">
        <v>0.72360211238014527</v>
      </c>
      <c r="BG7" s="24">
        <v>0.72360211238014527</v>
      </c>
      <c r="BH7" s="24">
        <v>1.3539973168961144</v>
      </c>
      <c r="BI7" s="24">
        <v>1.1100418789050461</v>
      </c>
      <c r="BJ7" s="27">
        <v>0.59322765147528334</v>
      </c>
      <c r="BK7" s="24">
        <v>0.43416126742808714</v>
      </c>
      <c r="BL7" s="24">
        <v>0.28944084495205813</v>
      </c>
      <c r="BM7" s="27">
        <v>0.35593659088516999</v>
      </c>
      <c r="BN7" s="27">
        <v>0.23729106059011335</v>
      </c>
      <c r="BO7" s="2" t="s">
        <v>87</v>
      </c>
    </row>
    <row r="8" spans="1:67">
      <c r="A8" s="77" t="s">
        <v>76</v>
      </c>
      <c r="C8" s="77">
        <v>66</v>
      </c>
      <c r="D8" s="77">
        <v>66</v>
      </c>
      <c r="E8" s="22">
        <v>6.0550458715596331</v>
      </c>
      <c r="F8" s="22">
        <v>6.6869300911854097</v>
      </c>
      <c r="G8" s="22"/>
      <c r="H8" s="77" t="s">
        <v>76</v>
      </c>
      <c r="I8" s="15">
        <v>66</v>
      </c>
      <c r="J8" s="15">
        <v>66</v>
      </c>
      <c r="K8" s="24">
        <v>6.094182825484765</v>
      </c>
      <c r="L8" s="24"/>
      <c r="M8" s="24"/>
      <c r="N8" s="24"/>
      <c r="O8" s="24">
        <v>0.22309002199113029</v>
      </c>
      <c r="P8" s="24">
        <v>1.9732328050107584</v>
      </c>
      <c r="Q8" s="24">
        <v>8.0674156304955229</v>
      </c>
      <c r="R8" s="24">
        <v>8.0674156304955229</v>
      </c>
      <c r="S8" s="14">
        <v>1.3237895648222198</v>
      </c>
      <c r="T8" s="14">
        <v>1.1100418789050461</v>
      </c>
      <c r="U8" s="24">
        <v>6.764798153991971</v>
      </c>
      <c r="V8" s="15"/>
      <c r="W8" s="14"/>
      <c r="X8" s="15"/>
      <c r="Y8" s="14"/>
      <c r="Z8" s="2"/>
      <c r="AA8" s="2"/>
      <c r="AB8" s="2"/>
      <c r="AC8" s="77" t="s">
        <v>76</v>
      </c>
      <c r="AD8" s="15">
        <v>66</v>
      </c>
      <c r="AE8" s="15">
        <v>66</v>
      </c>
      <c r="AF8" s="24">
        <v>6.2264150943396226</v>
      </c>
      <c r="AG8" s="24"/>
      <c r="AH8" s="24"/>
      <c r="AI8" s="24"/>
      <c r="AJ8" s="24">
        <v>0.22309002199113029</v>
      </c>
      <c r="AK8" s="24">
        <v>2.0160482337987276</v>
      </c>
      <c r="AL8" s="24">
        <v>8.2424633281383493</v>
      </c>
      <c r="AM8" s="24">
        <v>8.2424633281383493</v>
      </c>
      <c r="AN8" s="24">
        <v>1.3237895648222198</v>
      </c>
      <c r="AO8" s="24">
        <v>1.1100418789050461</v>
      </c>
      <c r="AP8" s="24">
        <v>6.9115815101634945</v>
      </c>
      <c r="AQ8" s="15"/>
      <c r="AR8" s="14"/>
      <c r="AS8" s="15"/>
      <c r="AT8" s="14"/>
      <c r="AU8" s="2"/>
      <c r="AV8" s="2"/>
      <c r="AW8" s="77" t="s">
        <v>76</v>
      </c>
      <c r="AX8" s="15">
        <v>66</v>
      </c>
      <c r="AY8" s="21">
        <v>60.368003536416317</v>
      </c>
      <c r="AZ8" s="27">
        <v>5.8786107895901409</v>
      </c>
      <c r="BA8" s="24"/>
      <c r="BB8" s="24"/>
      <c r="BC8" s="24"/>
      <c r="BD8" s="24">
        <v>0.22309002199113032</v>
      </c>
      <c r="BE8" s="24">
        <v>2.0810124465914575</v>
      </c>
      <c r="BF8" s="24">
        <v>7.9596232361815984</v>
      </c>
      <c r="BG8" s="24">
        <v>7.9596232361815984</v>
      </c>
      <c r="BH8" s="24">
        <v>1.3539973168961141</v>
      </c>
      <c r="BI8" s="24">
        <v>1.1100418789050461</v>
      </c>
      <c r="BJ8" s="27">
        <v>6.5255041662281172</v>
      </c>
      <c r="BK8" s="15"/>
      <c r="BL8" s="14"/>
      <c r="BM8" s="15"/>
      <c r="BN8" s="14"/>
      <c r="BO8" s="2"/>
    </row>
    <row r="9" spans="1:67">
      <c r="A9" s="77" t="s">
        <v>4</v>
      </c>
      <c r="C9" s="77">
        <v>36</v>
      </c>
      <c r="D9" s="77">
        <v>36</v>
      </c>
      <c r="E9" s="22">
        <v>3.3027522935779818</v>
      </c>
      <c r="F9" s="22">
        <v>3.6474164133738598</v>
      </c>
      <c r="G9" s="22"/>
      <c r="H9" s="77" t="s">
        <v>4</v>
      </c>
      <c r="I9" s="15"/>
      <c r="J9" s="15">
        <v>132</v>
      </c>
      <c r="K9" s="24">
        <v>12.18836565096953</v>
      </c>
      <c r="L9" s="24"/>
      <c r="M9" s="24"/>
      <c r="N9" s="24"/>
      <c r="O9" s="24">
        <v>0.24461861812009653</v>
      </c>
      <c r="P9" s="24">
        <v>2.1636533883624995</v>
      </c>
      <c r="Q9" s="24">
        <v>14.352019039332029</v>
      </c>
      <c r="R9" s="24">
        <v>14.352019039332029</v>
      </c>
      <c r="S9" s="14">
        <v>1.1775179257270141</v>
      </c>
      <c r="T9" s="14">
        <v>1.1289190642764106</v>
      </c>
      <c r="U9" s="24">
        <v>13.759678345751267</v>
      </c>
      <c r="V9" s="15"/>
      <c r="W9" s="14"/>
      <c r="X9" s="15"/>
      <c r="Y9" s="14"/>
      <c r="Z9" s="2"/>
      <c r="AA9" s="2"/>
      <c r="AB9" s="2"/>
      <c r="AC9" s="77" t="s">
        <v>4</v>
      </c>
      <c r="AD9" s="15"/>
      <c r="AE9" s="15">
        <v>129</v>
      </c>
      <c r="AF9" s="24">
        <v>12.169811320754716</v>
      </c>
      <c r="AG9" s="24"/>
      <c r="AH9" s="24"/>
      <c r="AI9" s="24"/>
      <c r="AJ9" s="24">
        <v>0.24461861812009653</v>
      </c>
      <c r="AK9" s="24">
        <v>2.210600584525082</v>
      </c>
      <c r="AL9" s="24">
        <v>14.380411905279798</v>
      </c>
      <c r="AM9" s="24">
        <v>14.380411905279798</v>
      </c>
      <c r="AN9" s="24">
        <v>1.1816462495811308</v>
      </c>
      <c r="AO9" s="24">
        <v>1.1289190642764106</v>
      </c>
      <c r="AP9" s="24">
        <v>13.738732008646883</v>
      </c>
      <c r="AQ9" s="15"/>
      <c r="AR9" s="14"/>
      <c r="AS9" s="15"/>
      <c r="AT9" s="14"/>
      <c r="AU9" s="2"/>
      <c r="AV9" s="2"/>
      <c r="AW9" s="77" t="s">
        <v>4</v>
      </c>
      <c r="AX9" s="15">
        <v>36</v>
      </c>
      <c r="AY9" s="15">
        <v>125</v>
      </c>
      <c r="AZ9" s="27">
        <v>12.172447416709614</v>
      </c>
      <c r="BA9" s="24"/>
      <c r="BB9" s="24"/>
      <c r="BC9" s="24"/>
      <c r="BD9" s="24">
        <v>0.24461861812009653</v>
      </c>
      <c r="BE9" s="24">
        <v>2.2818339629558269</v>
      </c>
      <c r="BF9" s="24">
        <v>14.454281379665442</v>
      </c>
      <c r="BG9" s="24">
        <v>14.454281379665442</v>
      </c>
      <c r="BH9" s="24">
        <v>1.1874589295677269</v>
      </c>
      <c r="BI9" s="24">
        <v>1.1289190642764106</v>
      </c>
      <c r="BJ9" s="27">
        <v>13.741707947625629</v>
      </c>
      <c r="BK9" s="15"/>
      <c r="BL9" s="14"/>
      <c r="BM9" s="15"/>
      <c r="BN9" s="14"/>
      <c r="BO9" s="2"/>
    </row>
    <row r="10" spans="1:67">
      <c r="A10" s="77" t="s">
        <v>5</v>
      </c>
      <c r="C10" s="77">
        <v>220</v>
      </c>
      <c r="D10" s="77">
        <v>220</v>
      </c>
      <c r="E10" s="22">
        <v>20.183486238532112</v>
      </c>
      <c r="F10" s="22">
        <v>22.289766970618036</v>
      </c>
      <c r="G10" s="22"/>
      <c r="H10" s="77" t="s">
        <v>5</v>
      </c>
      <c r="I10" s="15">
        <v>220</v>
      </c>
      <c r="J10" s="15">
        <v>220</v>
      </c>
      <c r="K10" s="24">
        <v>20.313942751615883</v>
      </c>
      <c r="L10" s="24">
        <v>0.7395330250565757</v>
      </c>
      <c r="M10" s="24">
        <v>15.022831533928594</v>
      </c>
      <c r="N10" s="24">
        <v>5.2911112176872894</v>
      </c>
      <c r="O10" s="24"/>
      <c r="P10" s="24"/>
      <c r="Q10" s="24"/>
      <c r="R10" s="24">
        <v>15.022831533928594</v>
      </c>
      <c r="S10" s="14">
        <v>0.7395330250565757</v>
      </c>
      <c r="T10" s="14">
        <v>0.7395330250565757</v>
      </c>
      <c r="U10" s="24">
        <v>15.022831533928594</v>
      </c>
      <c r="V10" s="24">
        <v>13.520548380535734</v>
      </c>
      <c r="W10" s="24">
        <v>1.5022831533928596</v>
      </c>
      <c r="X10" s="24">
        <v>13.520548380535734</v>
      </c>
      <c r="Y10" s="24">
        <v>1.5022831533928596</v>
      </c>
      <c r="Z10" s="2" t="s">
        <v>88</v>
      </c>
      <c r="AA10" s="2"/>
      <c r="AB10" s="2"/>
      <c r="AC10" s="77" t="s">
        <v>5</v>
      </c>
      <c r="AD10" s="15">
        <v>220</v>
      </c>
      <c r="AE10" s="15">
        <v>220</v>
      </c>
      <c r="AF10" s="24">
        <v>20.754716981132077</v>
      </c>
      <c r="AG10" s="24">
        <v>0.7395330250565757</v>
      </c>
      <c r="AH10" s="24">
        <v>15.348798633249686</v>
      </c>
      <c r="AI10" s="24">
        <v>5.4059183478823911</v>
      </c>
      <c r="AJ10" s="24"/>
      <c r="AK10" s="24"/>
      <c r="AL10" s="24"/>
      <c r="AM10" s="24">
        <v>15.348798633249686</v>
      </c>
      <c r="AN10" s="24">
        <v>0.7395330250565757</v>
      </c>
      <c r="AO10" s="24">
        <v>0.7395330250565757</v>
      </c>
      <c r="AP10" s="24">
        <v>15.348798633249686</v>
      </c>
      <c r="AQ10" s="24">
        <v>13.813918769924717</v>
      </c>
      <c r="AR10" s="24">
        <v>1.5348798633249687</v>
      </c>
      <c r="AS10" s="24">
        <v>13.813918769924717</v>
      </c>
      <c r="AT10" s="24">
        <v>1.5348798633249687</v>
      </c>
      <c r="AU10" s="2" t="s">
        <v>88</v>
      </c>
      <c r="AV10" s="2"/>
      <c r="AW10" s="77" t="s">
        <v>5</v>
      </c>
      <c r="AX10" s="15">
        <v>220</v>
      </c>
      <c r="AY10" s="15">
        <v>220</v>
      </c>
      <c r="AZ10" s="27">
        <v>21.42350745340892</v>
      </c>
      <c r="BA10" s="24">
        <v>0.7395330250565757</v>
      </c>
      <c r="BB10" s="24">
        <v>15.843391274341595</v>
      </c>
      <c r="BC10" s="27">
        <v>5.5801161790673248</v>
      </c>
      <c r="BD10" s="24"/>
      <c r="BE10" s="24"/>
      <c r="BF10" s="24"/>
      <c r="BG10" s="24">
        <v>15.843391274341595</v>
      </c>
      <c r="BH10" s="24">
        <v>0.7395330250565757</v>
      </c>
      <c r="BI10" s="24">
        <v>0.7395330250565757</v>
      </c>
      <c r="BJ10" s="27">
        <v>15.843391274341595</v>
      </c>
      <c r="BK10" s="24">
        <v>14.259052146907436</v>
      </c>
      <c r="BL10" s="24">
        <v>1.5843391274341596</v>
      </c>
      <c r="BM10" s="24">
        <v>14.259052146907436</v>
      </c>
      <c r="BN10" s="24">
        <v>1.5843391274341596</v>
      </c>
      <c r="BO10" s="2" t="s">
        <v>88</v>
      </c>
    </row>
    <row r="11" spans="1:67" ht="26">
      <c r="A11" s="18" t="s">
        <v>6</v>
      </c>
      <c r="C11" s="77">
        <v>115</v>
      </c>
      <c r="D11" s="77">
        <v>115</v>
      </c>
      <c r="E11" s="22">
        <v>10.550458715596331</v>
      </c>
      <c r="F11" s="22">
        <v>11.651469098277609</v>
      </c>
      <c r="G11" s="22"/>
      <c r="H11" s="18" t="s">
        <v>6</v>
      </c>
      <c r="I11" s="15">
        <v>115</v>
      </c>
      <c r="J11" s="15">
        <v>115</v>
      </c>
      <c r="K11" s="24">
        <v>10.618651892890121</v>
      </c>
      <c r="L11" s="24">
        <v>0.7395330250565757</v>
      </c>
      <c r="M11" s="24">
        <v>7.8528437563717643</v>
      </c>
      <c r="N11" s="24">
        <v>2.7658081365183564</v>
      </c>
      <c r="O11" s="24"/>
      <c r="P11" s="24"/>
      <c r="Q11" s="24"/>
      <c r="R11" s="24">
        <v>7.8528437563717643</v>
      </c>
      <c r="S11" s="14">
        <v>0.7395330250565757</v>
      </c>
      <c r="T11" s="14">
        <v>0.7395330250565757</v>
      </c>
      <c r="U11" s="24">
        <v>7.8528437563717643</v>
      </c>
      <c r="V11" s="24">
        <v>7.8528437563717643</v>
      </c>
      <c r="W11" s="14"/>
      <c r="X11" s="24">
        <v>7.8528437563717643</v>
      </c>
      <c r="Y11" s="14"/>
      <c r="Z11" s="2"/>
      <c r="AA11" s="2"/>
      <c r="AB11" s="2"/>
      <c r="AC11" s="18" t="s">
        <v>6</v>
      </c>
      <c r="AD11" s="15">
        <v>115</v>
      </c>
      <c r="AE11" s="15">
        <v>115</v>
      </c>
      <c r="AF11" s="24">
        <v>10.849056603773585</v>
      </c>
      <c r="AG11" s="24">
        <v>0.7395330250565757</v>
      </c>
      <c r="AH11" s="24">
        <v>8.023235649198698</v>
      </c>
      <c r="AI11" s="24">
        <v>2.8258209545748869</v>
      </c>
      <c r="AJ11" s="24"/>
      <c r="AK11" s="24"/>
      <c r="AL11" s="24"/>
      <c r="AM11" s="24">
        <v>8.023235649198698</v>
      </c>
      <c r="AN11" s="24">
        <v>0.73953302505657559</v>
      </c>
      <c r="AO11" s="24">
        <v>0.7395330250565757</v>
      </c>
      <c r="AP11" s="24">
        <v>8.023235649198698</v>
      </c>
      <c r="AQ11" s="24">
        <v>8.023235649198698</v>
      </c>
      <c r="AR11" s="14"/>
      <c r="AS11" s="24">
        <v>8.023235649198698</v>
      </c>
      <c r="AT11" s="14"/>
      <c r="AU11" s="2"/>
      <c r="AV11" s="2"/>
      <c r="AW11" s="18" t="s">
        <v>6</v>
      </c>
      <c r="AX11" s="15">
        <v>115</v>
      </c>
      <c r="AY11" s="15">
        <v>115</v>
      </c>
      <c r="AZ11" s="27">
        <v>11.198651623372845</v>
      </c>
      <c r="BA11" s="24">
        <v>0.7395330250565757</v>
      </c>
      <c r="BB11" s="24">
        <v>8.2817727115876529</v>
      </c>
      <c r="BC11" s="27">
        <v>2.9168789117851919</v>
      </c>
      <c r="BD11" s="24"/>
      <c r="BE11" s="24"/>
      <c r="BF11" s="24"/>
      <c r="BG11" s="24">
        <v>8.2817727115876529</v>
      </c>
      <c r="BH11" s="24">
        <v>0.73953302505657581</v>
      </c>
      <c r="BI11" s="24">
        <v>0.7395330250565757</v>
      </c>
      <c r="BJ11" s="27">
        <v>8.2817727115876529</v>
      </c>
      <c r="BK11" s="24">
        <v>8.2817727115876529</v>
      </c>
      <c r="BL11" s="14"/>
      <c r="BM11" s="24">
        <v>8.2817727115876529</v>
      </c>
      <c r="BN11" s="14"/>
      <c r="BO11" s="2"/>
    </row>
    <row r="12" spans="1:67">
      <c r="A12" s="77" t="s">
        <v>7</v>
      </c>
      <c r="C12" s="77">
        <v>15</v>
      </c>
      <c r="D12" s="77">
        <v>15</v>
      </c>
      <c r="E12" s="22">
        <v>1.3761467889908259</v>
      </c>
      <c r="F12" s="22">
        <v>1.5197568389057752</v>
      </c>
      <c r="G12" s="22"/>
      <c r="H12" s="77" t="s">
        <v>7</v>
      </c>
      <c r="I12" s="15">
        <v>15</v>
      </c>
      <c r="J12" s="15">
        <v>15</v>
      </c>
      <c r="K12" s="24">
        <v>1.3850415512465373</v>
      </c>
      <c r="L12" s="24"/>
      <c r="M12" s="24"/>
      <c r="N12" s="24"/>
      <c r="O12" s="24">
        <v>3.2653026357204976E-2</v>
      </c>
      <c r="P12" s="24">
        <v>0.28881624653512972</v>
      </c>
      <c r="Q12" s="24">
        <v>1.6738577977816669</v>
      </c>
      <c r="R12" s="24">
        <v>1.6738577977816669</v>
      </c>
      <c r="S12" s="14">
        <v>1.2085253299983636</v>
      </c>
      <c r="T12" s="14">
        <v>1.0926853887195185</v>
      </c>
      <c r="U12" s="24">
        <v>1.5134146658165075</v>
      </c>
      <c r="V12" s="24">
        <v>1.5064720180035003</v>
      </c>
      <c r="W12" s="24">
        <v>0.16738577977816671</v>
      </c>
      <c r="X12" s="24">
        <v>1.3620731992348567</v>
      </c>
      <c r="Y12" s="24">
        <v>0.15134146658165076</v>
      </c>
      <c r="Z12" s="2" t="s">
        <v>88</v>
      </c>
      <c r="AA12" s="2"/>
      <c r="AB12" s="2"/>
      <c r="AC12" s="77" t="s">
        <v>7</v>
      </c>
      <c r="AD12" s="15">
        <v>15</v>
      </c>
      <c r="AE12" s="15">
        <v>15</v>
      </c>
      <c r="AF12" s="24">
        <v>1.4150943396226416</v>
      </c>
      <c r="AG12" s="24"/>
      <c r="AH12" s="24"/>
      <c r="AI12" s="24"/>
      <c r="AJ12" s="24">
        <v>3.2653026357204976E-2</v>
      </c>
      <c r="AK12" s="24">
        <v>0.29508301414862781</v>
      </c>
      <c r="AL12" s="24">
        <v>1.7101773537712694</v>
      </c>
      <c r="AM12" s="24">
        <v>1.7101773537712694</v>
      </c>
      <c r="AN12" s="24">
        <v>1.2085253299983636</v>
      </c>
      <c r="AO12" s="24">
        <v>1.0926853887195185</v>
      </c>
      <c r="AP12" s="24">
        <v>1.5462529085653565</v>
      </c>
      <c r="AQ12" s="24">
        <v>1.5391596183941425</v>
      </c>
      <c r="AR12" s="24">
        <v>0.17101773537712694</v>
      </c>
      <c r="AS12" s="24">
        <v>1.3916276177088209</v>
      </c>
      <c r="AT12" s="24">
        <v>0.15462529085653565</v>
      </c>
      <c r="AU12" s="2" t="s">
        <v>88</v>
      </c>
      <c r="AV12" s="2"/>
      <c r="AW12" s="77" t="s">
        <v>7</v>
      </c>
      <c r="AX12" s="15">
        <v>15</v>
      </c>
      <c r="AY12" s="15">
        <v>15</v>
      </c>
      <c r="AZ12" s="27">
        <v>1.4606936900051537</v>
      </c>
      <c r="BA12" s="24"/>
      <c r="BB12" s="24"/>
      <c r="BC12" s="27"/>
      <c r="BD12" s="24">
        <v>3.2653026357204976E-2</v>
      </c>
      <c r="BE12" s="24">
        <v>0.3045916337348521</v>
      </c>
      <c r="BF12" s="24">
        <v>1.7652853237400059</v>
      </c>
      <c r="BG12" s="24">
        <v>1.7652853237400059</v>
      </c>
      <c r="BH12" s="24">
        <v>1.2085253299983636</v>
      </c>
      <c r="BI12" s="24">
        <v>1.0926853887195185</v>
      </c>
      <c r="BJ12" s="27">
        <v>1.5960786524634292</v>
      </c>
      <c r="BK12" s="24">
        <v>1.5887567913660054</v>
      </c>
      <c r="BL12" s="24">
        <v>0.1765285323740006</v>
      </c>
      <c r="BM12" s="27">
        <v>1.4364707872170863</v>
      </c>
      <c r="BN12" s="27">
        <v>0.15960786524634293</v>
      </c>
      <c r="BO12" s="2" t="s">
        <v>88</v>
      </c>
    </row>
    <row r="13" spans="1:67">
      <c r="A13" s="77" t="s">
        <v>8</v>
      </c>
      <c r="C13" s="77">
        <v>20</v>
      </c>
      <c r="D13" s="77">
        <v>20</v>
      </c>
      <c r="E13" s="22">
        <v>1.834862385321101</v>
      </c>
      <c r="F13" s="22">
        <v>2.0263424518743669</v>
      </c>
      <c r="G13" s="22"/>
      <c r="H13" s="77" t="s">
        <v>8</v>
      </c>
      <c r="I13" s="15">
        <v>20</v>
      </c>
      <c r="J13" s="15">
        <v>20</v>
      </c>
      <c r="K13" s="24">
        <v>1.8467220683287167</v>
      </c>
      <c r="L13" s="24">
        <v>0.71182077572173497</v>
      </c>
      <c r="M13" s="24">
        <v>1.3145351352201939</v>
      </c>
      <c r="N13" s="24">
        <v>0.53218693310852272</v>
      </c>
      <c r="O13" s="24"/>
      <c r="P13" s="24"/>
      <c r="Q13" s="24"/>
      <c r="R13" s="24">
        <v>1.3145351352201939</v>
      </c>
      <c r="S13" s="14">
        <v>0.71182077572173497</v>
      </c>
      <c r="T13" s="14">
        <v>0.71182077572173497</v>
      </c>
      <c r="U13" s="24">
        <v>1.3145351352201939</v>
      </c>
      <c r="V13" s="24">
        <v>1.1830816216981745</v>
      </c>
      <c r="W13" s="24">
        <v>0.13145351352201939</v>
      </c>
      <c r="X13" s="24">
        <v>1.1830816216981745</v>
      </c>
      <c r="Y13" s="24">
        <v>0.13145351352201939</v>
      </c>
      <c r="Z13" s="2" t="s">
        <v>88</v>
      </c>
      <c r="AA13" s="2"/>
      <c r="AB13" s="2"/>
      <c r="AC13" s="77" t="s">
        <v>8</v>
      </c>
      <c r="AD13" s="15">
        <v>20</v>
      </c>
      <c r="AE13" s="15">
        <v>20</v>
      </c>
      <c r="AF13" s="24">
        <v>1.8867924528301887</v>
      </c>
      <c r="AG13" s="24">
        <v>0.71182077572173497</v>
      </c>
      <c r="AH13" s="24">
        <v>1.3430580673994998</v>
      </c>
      <c r="AI13" s="24">
        <v>0.54373438543068886</v>
      </c>
      <c r="AJ13" s="24"/>
      <c r="AK13" s="24"/>
      <c r="AL13" s="24"/>
      <c r="AM13" s="24">
        <v>1.3430580673994998</v>
      </c>
      <c r="AN13" s="24">
        <v>0.71182077572173486</v>
      </c>
      <c r="AO13" s="24">
        <v>0.71182077572173497</v>
      </c>
      <c r="AP13" s="24">
        <v>1.3430580673994998</v>
      </c>
      <c r="AQ13" s="24">
        <v>1.20875226065955</v>
      </c>
      <c r="AR13" s="24">
        <v>0.13430580673994999</v>
      </c>
      <c r="AS13" s="24">
        <v>1.20875226065955</v>
      </c>
      <c r="AT13" s="24">
        <v>0.13430580673994999</v>
      </c>
      <c r="AU13" s="2" t="s">
        <v>88</v>
      </c>
      <c r="AV13" s="2"/>
      <c r="AW13" s="77" t="s">
        <v>8</v>
      </c>
      <c r="AX13" s="15">
        <v>20</v>
      </c>
      <c r="AY13" s="15">
        <v>20</v>
      </c>
      <c r="AZ13" s="27">
        <v>1.947591586673538</v>
      </c>
      <c r="BA13" s="24">
        <v>0.71182077572173497</v>
      </c>
      <c r="BB13" s="24">
        <v>1.3863361540150825</v>
      </c>
      <c r="BC13" s="27">
        <v>0.56125543265845557</v>
      </c>
      <c r="BD13" s="24"/>
      <c r="BE13" s="24"/>
      <c r="BF13" s="24"/>
      <c r="BG13" s="24">
        <v>1.3863361540150825</v>
      </c>
      <c r="BH13" s="24">
        <v>0.71182077572173497</v>
      </c>
      <c r="BI13" s="24">
        <v>0.71182077572173497</v>
      </c>
      <c r="BJ13" s="27">
        <v>1.3863361540150825</v>
      </c>
      <c r="BK13" s="24">
        <v>1.2477025386135743</v>
      </c>
      <c r="BL13" s="24">
        <v>0.13863361540150826</v>
      </c>
      <c r="BM13" s="27">
        <v>1.2477025386135743</v>
      </c>
      <c r="BN13" s="27">
        <v>0.13863361540150826</v>
      </c>
      <c r="BO13" s="2" t="s">
        <v>88</v>
      </c>
    </row>
    <row r="14" spans="1:67">
      <c r="A14" s="77" t="s">
        <v>9</v>
      </c>
      <c r="C14" s="77">
        <v>2</v>
      </c>
      <c r="D14" s="77">
        <v>2</v>
      </c>
      <c r="E14" s="22">
        <v>0.1834862385321101</v>
      </c>
      <c r="F14" s="22">
        <v>0.2026342451874367</v>
      </c>
      <c r="G14" s="22"/>
      <c r="H14" s="77" t="s">
        <v>9</v>
      </c>
      <c r="I14" s="15">
        <v>2</v>
      </c>
      <c r="J14" s="15">
        <v>2</v>
      </c>
      <c r="K14" s="24">
        <v>0.18467220683287164</v>
      </c>
      <c r="N14" s="24"/>
      <c r="R14" s="24">
        <v>0.18467220683287164</v>
      </c>
      <c r="S14" s="14">
        <v>1</v>
      </c>
      <c r="T14" s="14">
        <v>1</v>
      </c>
      <c r="U14" s="24">
        <v>0.18467220683287164</v>
      </c>
      <c r="V14" s="15"/>
      <c r="W14" s="14"/>
      <c r="X14" s="15"/>
      <c r="Y14" s="14"/>
      <c r="Z14" s="14"/>
      <c r="AA14" s="2"/>
      <c r="AB14" s="2"/>
      <c r="AC14" s="77" t="s">
        <v>9</v>
      </c>
      <c r="AD14" s="15">
        <v>2</v>
      </c>
      <c r="AE14" s="15">
        <v>2</v>
      </c>
      <c r="AF14" s="24">
        <v>0.18867924528301888</v>
      </c>
      <c r="AI14" s="24"/>
      <c r="AM14" s="24">
        <v>0.18867924528301888</v>
      </c>
      <c r="AN14" s="24">
        <v>1</v>
      </c>
      <c r="AO14" s="24">
        <v>1</v>
      </c>
      <c r="AP14" s="24">
        <v>0.18867924528301888</v>
      </c>
      <c r="AQ14" s="15"/>
      <c r="AR14" s="14"/>
      <c r="AS14" s="15"/>
      <c r="AT14" s="14"/>
      <c r="AU14" s="14"/>
      <c r="AV14" s="2"/>
      <c r="AW14" s="77" t="s">
        <v>9</v>
      </c>
      <c r="AX14" s="15">
        <v>2</v>
      </c>
      <c r="AY14" s="15">
        <v>2</v>
      </c>
      <c r="AZ14" s="27">
        <v>0.19475915866735383</v>
      </c>
      <c r="BC14" s="27"/>
      <c r="BG14" s="27">
        <v>0.19475915866735383</v>
      </c>
      <c r="BH14" s="27">
        <v>1</v>
      </c>
      <c r="BI14" s="24">
        <v>1</v>
      </c>
      <c r="BJ14" s="27">
        <v>0.19475915866735383</v>
      </c>
      <c r="BK14" s="15"/>
      <c r="BL14" s="14"/>
      <c r="BM14" s="15"/>
      <c r="BN14" s="14"/>
      <c r="BO14" s="14"/>
    </row>
    <row r="15" spans="1:67">
      <c r="A15" s="77" t="s">
        <v>10</v>
      </c>
      <c r="C15" s="77">
        <v>0</v>
      </c>
      <c r="D15" s="77">
        <v>0</v>
      </c>
      <c r="E15" s="22">
        <v>0</v>
      </c>
      <c r="F15" s="22">
        <v>0</v>
      </c>
      <c r="G15" s="22"/>
      <c r="H15" s="77" t="s">
        <v>10</v>
      </c>
      <c r="I15" s="15">
        <v>0</v>
      </c>
      <c r="J15" s="15">
        <v>0</v>
      </c>
      <c r="K15" s="24">
        <v>0</v>
      </c>
      <c r="L15" s="24"/>
      <c r="M15" s="24"/>
      <c r="N15" s="24"/>
      <c r="O15" s="24"/>
      <c r="P15" s="24"/>
      <c r="Q15" s="24"/>
      <c r="R15" s="24">
        <v>0</v>
      </c>
      <c r="S15" s="14"/>
      <c r="T15" s="14"/>
      <c r="U15" s="24">
        <v>0</v>
      </c>
      <c r="V15" s="15"/>
      <c r="W15" s="14"/>
      <c r="X15" s="15"/>
      <c r="Y15" s="14"/>
      <c r="Z15" s="14"/>
      <c r="AA15" s="2"/>
      <c r="AB15" s="2"/>
      <c r="AC15" s="77" t="s">
        <v>10</v>
      </c>
      <c r="AD15" s="15">
        <v>0</v>
      </c>
      <c r="AE15" s="15">
        <v>0</v>
      </c>
      <c r="AF15" s="24">
        <v>0</v>
      </c>
      <c r="AG15" s="24"/>
      <c r="AH15" s="24"/>
      <c r="AI15" s="24"/>
      <c r="AJ15" s="24"/>
      <c r="AK15" s="24"/>
      <c r="AL15" s="24"/>
      <c r="AM15" s="24">
        <v>0</v>
      </c>
      <c r="AN15" s="24"/>
      <c r="AO15" s="24"/>
      <c r="AP15" s="24">
        <v>0</v>
      </c>
      <c r="AQ15" s="15"/>
      <c r="AR15" s="14"/>
      <c r="AS15" s="15"/>
      <c r="AT15" s="14"/>
      <c r="AU15" s="14"/>
      <c r="AV15" s="2"/>
      <c r="AW15" s="77" t="s">
        <v>10</v>
      </c>
      <c r="AX15" s="15">
        <v>0</v>
      </c>
      <c r="AY15" s="15">
        <v>0</v>
      </c>
      <c r="AZ15" s="27">
        <v>0</v>
      </c>
      <c r="BA15" s="24"/>
      <c r="BB15" s="24"/>
      <c r="BC15" s="27"/>
      <c r="BD15" s="24"/>
      <c r="BE15" s="24"/>
      <c r="BF15" s="24"/>
      <c r="BG15" s="27">
        <v>0</v>
      </c>
      <c r="BH15" s="27"/>
      <c r="BI15" s="24"/>
      <c r="BJ15" s="27">
        <v>0</v>
      </c>
      <c r="BK15" s="15"/>
      <c r="BL15" s="14"/>
      <c r="BM15" s="15"/>
      <c r="BN15" s="14"/>
      <c r="BO15" s="14"/>
    </row>
    <row r="16" spans="1:67">
      <c r="A16" s="77" t="s">
        <v>163</v>
      </c>
      <c r="C16" s="77">
        <v>7</v>
      </c>
      <c r="D16" s="77">
        <v>7</v>
      </c>
      <c r="E16" s="22">
        <v>0.64220183486238536</v>
      </c>
      <c r="F16" s="22">
        <v>0.70921985815602839</v>
      </c>
      <c r="G16" s="22"/>
      <c r="H16" s="77" t="s">
        <v>163</v>
      </c>
      <c r="I16" s="15">
        <v>7</v>
      </c>
      <c r="J16" s="15">
        <v>7</v>
      </c>
      <c r="K16" s="24">
        <v>0.64635272391505072</v>
      </c>
      <c r="L16" s="24">
        <v>0.60408504807350838</v>
      </c>
      <c r="M16" s="24">
        <v>0.39045201629866649</v>
      </c>
      <c r="N16" s="24">
        <v>0.25590070761638423</v>
      </c>
      <c r="O16" s="24"/>
      <c r="P16" s="24"/>
      <c r="Q16" s="24"/>
      <c r="R16" s="24">
        <v>0.39045201629866649</v>
      </c>
      <c r="S16" s="14">
        <v>0.60408504807350838</v>
      </c>
      <c r="T16" s="14">
        <v>0.60408504807350838</v>
      </c>
      <c r="U16" s="24">
        <v>0.39045201629866649</v>
      </c>
      <c r="V16" s="15"/>
      <c r="W16" s="14"/>
      <c r="X16" s="15"/>
      <c r="Y16" s="14"/>
      <c r="Z16" s="14"/>
      <c r="AA16" s="2"/>
      <c r="AB16" s="2"/>
      <c r="AC16" s="77" t="s">
        <v>163</v>
      </c>
      <c r="AD16" s="15">
        <v>7</v>
      </c>
      <c r="AE16" s="15">
        <v>7</v>
      </c>
      <c r="AF16" s="24">
        <v>0.66037735849056611</v>
      </c>
      <c r="AG16" s="24">
        <v>0.60408504807350838</v>
      </c>
      <c r="AH16" s="24">
        <v>0.39892408835043008</v>
      </c>
      <c r="AI16" s="24">
        <v>0.26145327014013603</v>
      </c>
      <c r="AJ16" s="24"/>
      <c r="AK16" s="24"/>
      <c r="AL16" s="24"/>
      <c r="AM16" s="24">
        <v>0.39892408835043008</v>
      </c>
      <c r="AN16" s="24">
        <v>0.60408504807350838</v>
      </c>
      <c r="AO16" s="24">
        <v>0.60408504807350838</v>
      </c>
      <c r="AP16" s="24">
        <v>0.39892408835043008</v>
      </c>
      <c r="AQ16" s="15"/>
      <c r="AR16" s="14"/>
      <c r="AS16" s="15"/>
      <c r="AT16" s="14"/>
      <c r="AU16" s="14"/>
      <c r="AV16" s="2"/>
      <c r="AW16" s="77" t="s">
        <v>163</v>
      </c>
      <c r="AX16" s="15">
        <v>7</v>
      </c>
      <c r="AY16" s="15">
        <v>7</v>
      </c>
      <c r="AZ16" s="27">
        <v>0.68165705533573839</v>
      </c>
      <c r="BA16" s="24">
        <v>0.60408504807350838</v>
      </c>
      <c r="BB16" s="24">
        <v>0.41177883504213569</v>
      </c>
      <c r="BC16" s="27">
        <v>0.2698782202936027</v>
      </c>
      <c r="BD16" s="24"/>
      <c r="BE16" s="24"/>
      <c r="BF16" s="24"/>
      <c r="BG16" s="24">
        <v>0.41177883504213569</v>
      </c>
      <c r="BH16" s="24">
        <v>0.60408504807350838</v>
      </c>
      <c r="BI16" s="24">
        <v>0.60408504807350838</v>
      </c>
      <c r="BJ16" s="27">
        <v>0.41177883504213569</v>
      </c>
      <c r="BK16" s="15"/>
      <c r="BL16" s="14"/>
      <c r="BM16" s="15"/>
      <c r="BN16" s="14"/>
      <c r="BO16" s="14"/>
    </row>
    <row r="17" spans="1:67">
      <c r="A17" s="77" t="s">
        <v>11</v>
      </c>
      <c r="C17" s="77">
        <v>22</v>
      </c>
      <c r="E17" s="22">
        <v>2.0183486238532113</v>
      </c>
      <c r="F17" s="22"/>
      <c r="G17" s="22"/>
      <c r="H17" s="77" t="s">
        <v>13</v>
      </c>
      <c r="I17" s="15">
        <f>SUM(I5:I16)</f>
        <v>951</v>
      </c>
      <c r="J17" s="15">
        <f>SUM(J5:J16)</f>
        <v>1083</v>
      </c>
      <c r="K17" s="15">
        <v>100</v>
      </c>
      <c r="L17" s="15"/>
      <c r="M17" s="24"/>
      <c r="N17" s="24">
        <f>SUM(N10:N16)</f>
        <v>8.8450069949305536</v>
      </c>
      <c r="O17" s="24">
        <f>SUM(O5:O16)</f>
        <v>1</v>
      </c>
      <c r="P17" s="24">
        <f>SUM(P5:P16)</f>
        <v>8.8450069949305536</v>
      </c>
      <c r="Q17" s="15"/>
      <c r="R17" s="21">
        <f>SUM(R5:R16)</f>
        <v>100.00000000000001</v>
      </c>
      <c r="S17" s="21"/>
      <c r="T17" s="21"/>
      <c r="U17" s="21">
        <f>SUM(U5:U16)</f>
        <v>96.274250460214688</v>
      </c>
      <c r="V17" s="24">
        <f>SUM(V5:V16)</f>
        <v>33.936438833559528</v>
      </c>
      <c r="W17" s="24">
        <f>SUM(W5:W16)</f>
        <v>56.478585362565319</v>
      </c>
      <c r="X17" s="24">
        <f>SUM(X5:X16)</f>
        <v>33.006184200243162</v>
      </c>
      <c r="Y17" s="24">
        <f>SUM(Y5:Y16)</f>
        <v>55.938637173003649</v>
      </c>
      <c r="AB17" s="2"/>
      <c r="AC17" s="77" t="s">
        <v>13</v>
      </c>
      <c r="AD17" s="15">
        <f>SUM(AD5:AD16)</f>
        <v>591</v>
      </c>
      <c r="AE17" s="15">
        <f>SUM(AE5:AE16)</f>
        <v>1060</v>
      </c>
      <c r="AF17" s="21">
        <v>100</v>
      </c>
      <c r="AG17" s="15"/>
      <c r="AH17" s="24"/>
      <c r="AI17" s="24">
        <f>SUM(AI10:AI16)</f>
        <v>9.0369269580281024</v>
      </c>
      <c r="AJ17" s="24">
        <f>SUM(AJ5:AJ16)</f>
        <v>1</v>
      </c>
      <c r="AK17" s="24">
        <f>SUM(AK5:AK16)</f>
        <v>9.0369269580281024</v>
      </c>
      <c r="AL17" s="15"/>
      <c r="AM17" s="21">
        <f>SUM(AM5:AM16)</f>
        <v>99.999999999999986</v>
      </c>
      <c r="AN17" s="21"/>
      <c r="AO17" s="21"/>
      <c r="AP17" s="21">
        <f>SUM(AP5:AP16)</f>
        <v>96.095395233503538</v>
      </c>
      <c r="AQ17" s="24">
        <f>SUM(AQ5:AQ16)</f>
        <v>34.672795525231109</v>
      </c>
      <c r="AR17" s="24">
        <f>SUM(AR5:AR16)</f>
        <v>56.660490434716749</v>
      </c>
      <c r="AS17" s="24">
        <f>SUM(AS5:AS16)</f>
        <v>33.722356121569192</v>
      </c>
      <c r="AT17" s="24">
        <f>SUM(AT5:AT16)</f>
        <v>56.10882638821176</v>
      </c>
      <c r="AW17" s="77" t="s">
        <v>13</v>
      </c>
      <c r="AX17" s="15"/>
      <c r="AY17" s="26">
        <f>SUM(AY5:AY16)</f>
        <v>1026.9093446927313</v>
      </c>
      <c r="AZ17" s="19">
        <v>100</v>
      </c>
      <c r="BA17" s="15"/>
      <c r="BB17" s="24"/>
      <c r="BC17" s="24">
        <f>SUM(BC10:BC16)</f>
        <v>9.3281287438045748</v>
      </c>
      <c r="BD17" s="24">
        <f>SUM(BD5:BD16)</f>
        <v>1.0000000000000002</v>
      </c>
      <c r="BE17" s="24">
        <f>SUM(BE5:BE16)</f>
        <v>9.3281287438045748</v>
      </c>
      <c r="BF17" s="15"/>
      <c r="BG17" s="21">
        <f>SUM(BG5:BG16)</f>
        <v>99.999999999999986</v>
      </c>
      <c r="BH17" s="21"/>
      <c r="BI17" s="21"/>
      <c r="BJ17" s="21">
        <f>SUM(BJ5:BJ16)</f>
        <v>95.674237285535014</v>
      </c>
      <c r="BK17" s="24">
        <f>SUM(BK5:BK16)</f>
        <v>35.062144396881848</v>
      </c>
      <c r="BL17" s="24">
        <f>SUM(BL5:BL16)</f>
        <v>56.451208958719832</v>
      </c>
      <c r="BM17" s="24">
        <f>SUM(BM5:BM16)</f>
        <v>33.991174696403029</v>
      </c>
      <c r="BN17" s="24">
        <f>SUM(BN5:BN16)</f>
        <v>55.821832494038908</v>
      </c>
    </row>
    <row r="18" spans="1:67">
      <c r="A18" s="77" t="s">
        <v>12</v>
      </c>
      <c r="C18" s="77">
        <v>73</v>
      </c>
      <c r="E18" s="22">
        <v>6.6972477064220186</v>
      </c>
      <c r="F18" s="22"/>
      <c r="G18" s="22"/>
      <c r="H18" s="13" t="s">
        <v>48</v>
      </c>
      <c r="J18" s="15"/>
      <c r="K18" s="15"/>
      <c r="V18" s="2"/>
      <c r="W18" s="25">
        <f>W17/V17</f>
        <v>1.6642460819051528</v>
      </c>
      <c r="X18" s="2"/>
      <c r="Y18" s="25">
        <f>Y17/X17</f>
        <v>1.6947926132155422</v>
      </c>
      <c r="AC18" s="13" t="s">
        <v>48</v>
      </c>
      <c r="AQ18" s="2"/>
      <c r="AR18" s="25">
        <f>AR17/AQ17</f>
        <v>1.6341483164657253</v>
      </c>
      <c r="AS18" s="2"/>
      <c r="AT18" s="25">
        <f>AT17/AS17</f>
        <v>1.6638465647518601</v>
      </c>
      <c r="AW18" s="13" t="s">
        <v>48</v>
      </c>
      <c r="AZ18" s="2"/>
      <c r="BK18" s="2"/>
      <c r="BL18" s="25">
        <f>BL17/BK17</f>
        <v>1.6100329837139156</v>
      </c>
      <c r="BM18" s="2"/>
      <c r="BN18" s="25">
        <f>BN17/BM17</f>
        <v>1.6422448765780966</v>
      </c>
    </row>
    <row r="19" spans="1:67">
      <c r="A19" s="77" t="s">
        <v>17</v>
      </c>
      <c r="C19" s="77">
        <v>6</v>
      </c>
      <c r="E19" s="22">
        <v>0.55045871559633031</v>
      </c>
      <c r="F19" s="22"/>
      <c r="G19" s="22"/>
      <c r="I19" s="15"/>
      <c r="J19" s="15"/>
      <c r="K19" s="15"/>
      <c r="L19" s="22"/>
      <c r="M19" s="22"/>
      <c r="N19" s="22"/>
      <c r="O19" s="22"/>
      <c r="P19" s="22"/>
      <c r="Q19" s="22"/>
      <c r="R19" s="22"/>
      <c r="S19" s="22"/>
      <c r="T19" s="22"/>
      <c r="U19" s="22"/>
      <c r="V19" s="2"/>
      <c r="W19" s="24"/>
      <c r="X19" s="14"/>
      <c r="Y19" s="24"/>
      <c r="AC19" s="2"/>
      <c r="AG19" s="22"/>
      <c r="AH19" s="22"/>
      <c r="AI19" s="22"/>
      <c r="AJ19" s="22"/>
      <c r="AK19" s="22"/>
      <c r="AL19" s="22"/>
      <c r="AM19" s="22"/>
      <c r="AN19" s="22"/>
      <c r="AO19" s="22"/>
      <c r="AP19" s="22"/>
      <c r="AQ19" s="2"/>
      <c r="AR19" s="24"/>
      <c r="AS19" s="14"/>
      <c r="AT19" s="24"/>
      <c r="AZ19" s="27"/>
      <c r="BA19" s="22"/>
      <c r="BB19" s="22"/>
      <c r="BC19" s="22"/>
      <c r="BD19" s="22"/>
      <c r="BE19" s="22"/>
      <c r="BF19" s="22"/>
      <c r="BG19" s="22"/>
      <c r="BH19" s="22"/>
      <c r="BI19" s="22"/>
      <c r="BJ19" s="22"/>
      <c r="BK19" s="2"/>
      <c r="BL19" s="24"/>
      <c r="BM19" s="14"/>
      <c r="BN19" s="24"/>
    </row>
    <row r="20" spans="1:67">
      <c r="A20" s="77" t="s">
        <v>16</v>
      </c>
      <c r="C20" s="77">
        <v>1</v>
      </c>
      <c r="E20" s="22">
        <v>9.1743119266055051E-2</v>
      </c>
      <c r="F20" s="22"/>
      <c r="G20" s="22"/>
      <c r="I20" s="9"/>
      <c r="J20" s="15"/>
      <c r="K20" s="15"/>
      <c r="L20" s="22"/>
      <c r="M20" s="22"/>
      <c r="N20" s="22"/>
      <c r="O20" s="22"/>
      <c r="P20" s="22"/>
      <c r="Q20" s="22"/>
      <c r="R20" s="22"/>
      <c r="S20" s="22"/>
      <c r="T20" s="22"/>
      <c r="U20" s="22"/>
      <c r="V20" s="74">
        <v>33.936438833559528</v>
      </c>
      <c r="W20" s="27">
        <v>56.478585362565319</v>
      </c>
      <c r="X20" s="74">
        <v>33.006184200243162</v>
      </c>
      <c r="Y20" s="27">
        <v>55.938637173003649</v>
      </c>
      <c r="AC20" s="81"/>
      <c r="AD20" s="9"/>
      <c r="AE20" s="15"/>
      <c r="AF20" s="15"/>
      <c r="AG20" s="22"/>
      <c r="AH20" s="22"/>
      <c r="AI20" s="22"/>
      <c r="AJ20" s="22"/>
      <c r="AK20" s="22"/>
      <c r="AL20" s="22"/>
      <c r="AM20" s="22"/>
      <c r="AN20" s="22"/>
      <c r="AO20" s="22"/>
      <c r="AP20" s="22"/>
      <c r="AQ20" s="74">
        <v>34.672795525231109</v>
      </c>
      <c r="AR20" s="27">
        <v>56.660490434716749</v>
      </c>
      <c r="AS20" s="74">
        <v>33.722356121569192</v>
      </c>
      <c r="AT20" s="27">
        <v>56.10882638821176</v>
      </c>
      <c r="AX20" s="76"/>
      <c r="AZ20" s="2"/>
      <c r="BA20" s="22"/>
      <c r="BB20" s="22"/>
      <c r="BC20" s="22"/>
      <c r="BD20" s="22"/>
      <c r="BE20" s="22"/>
      <c r="BF20" s="22"/>
      <c r="BG20" s="22"/>
      <c r="BH20" s="22"/>
      <c r="BI20" s="22"/>
      <c r="BJ20" s="22"/>
      <c r="BK20" s="74">
        <v>35.062144396881848</v>
      </c>
      <c r="BL20" s="27">
        <v>56.451208958719832</v>
      </c>
      <c r="BM20" s="74">
        <v>33.991174696403029</v>
      </c>
      <c r="BN20" s="27">
        <v>55.821832494038908</v>
      </c>
    </row>
    <row r="21" spans="1:67">
      <c r="A21" s="77" t="s">
        <v>18</v>
      </c>
      <c r="C21" s="77">
        <v>1</v>
      </c>
      <c r="E21" s="22">
        <v>9.1743119266055051E-2</v>
      </c>
      <c r="F21" s="22"/>
      <c r="G21" s="22"/>
      <c r="J21" s="15"/>
      <c r="K21" s="15"/>
      <c r="L21" s="22"/>
      <c r="M21" s="22"/>
      <c r="N21" s="22"/>
      <c r="O21" s="22"/>
      <c r="P21" s="22"/>
      <c r="Q21" s="22"/>
      <c r="R21" s="22"/>
      <c r="S21" s="22"/>
      <c r="T21" s="22"/>
      <c r="U21" s="22"/>
      <c r="V21" s="14"/>
      <c r="W21" s="24">
        <v>8.0674156304955229</v>
      </c>
      <c r="X21" s="14"/>
      <c r="Y21" s="24">
        <v>6.764798153991971</v>
      </c>
      <c r="Z21" s="77" t="s">
        <v>143</v>
      </c>
      <c r="AC21" s="81"/>
      <c r="AD21" s="81"/>
      <c r="AE21" s="15"/>
      <c r="AF21" s="15"/>
      <c r="AG21" s="22"/>
      <c r="AH21" s="22"/>
      <c r="AI21" s="22"/>
      <c r="AJ21" s="22"/>
      <c r="AK21" s="22"/>
      <c r="AL21" s="22"/>
      <c r="AM21" s="22"/>
      <c r="AN21" s="22"/>
      <c r="AO21" s="22"/>
      <c r="AP21" s="22"/>
      <c r="AQ21" s="14"/>
      <c r="AR21" s="24">
        <v>8.2424633281383493</v>
      </c>
      <c r="AS21" s="14"/>
      <c r="AT21" s="24">
        <v>6.9115815101634945</v>
      </c>
      <c r="AU21" s="81" t="s">
        <v>143</v>
      </c>
      <c r="AX21" s="74"/>
      <c r="AY21" s="9"/>
      <c r="BA21" s="22"/>
      <c r="BB21" s="22"/>
      <c r="BC21" s="22"/>
      <c r="BD21" s="22"/>
      <c r="BE21" s="22"/>
      <c r="BF21" s="22"/>
      <c r="BG21" s="22"/>
      <c r="BH21" s="22"/>
      <c r="BI21" s="22"/>
      <c r="BJ21" s="22"/>
      <c r="BK21" s="14"/>
      <c r="BL21" s="24">
        <v>7.9596232361815984</v>
      </c>
      <c r="BM21" s="14"/>
      <c r="BN21" s="27">
        <v>6.5255041662281172</v>
      </c>
      <c r="BO21" s="81" t="s">
        <v>143</v>
      </c>
    </row>
    <row r="22" spans="1:67">
      <c r="A22" s="77" t="s">
        <v>13</v>
      </c>
      <c r="C22" s="77">
        <v>1090</v>
      </c>
      <c r="D22" s="77">
        <f>SUM(D5:D21)</f>
        <v>987</v>
      </c>
      <c r="E22" s="19">
        <v>100</v>
      </c>
      <c r="F22" s="19">
        <v>100</v>
      </c>
      <c r="G22" s="19"/>
      <c r="J22" s="15"/>
      <c r="K22" s="15"/>
      <c r="L22" s="22"/>
      <c r="M22" s="22"/>
      <c r="N22" s="22"/>
      <c r="O22" s="22"/>
      <c r="P22" s="22"/>
      <c r="Q22" s="22"/>
      <c r="R22" s="22"/>
      <c r="S22" s="22"/>
      <c r="T22" s="22"/>
      <c r="U22" s="22"/>
      <c r="V22" s="74">
        <f>SUM(V20:V21)</f>
        <v>33.936438833559528</v>
      </c>
      <c r="W22" s="74">
        <f>SUM(W20:W21)</f>
        <v>64.546000993060844</v>
      </c>
      <c r="X22" s="74">
        <f>SUM(X20:X21)</f>
        <v>33.006184200243162</v>
      </c>
      <c r="Y22" s="74">
        <f>SUM(Y20:Y21)</f>
        <v>62.703435326995617</v>
      </c>
      <c r="AC22" s="81"/>
      <c r="AD22" s="81"/>
      <c r="AE22" s="15"/>
      <c r="AF22" s="15"/>
      <c r="AG22" s="22"/>
      <c r="AH22" s="22"/>
      <c r="AI22" s="22"/>
      <c r="AJ22" s="22"/>
      <c r="AK22" s="22"/>
      <c r="AL22" s="22"/>
      <c r="AM22" s="22"/>
      <c r="AN22" s="22"/>
      <c r="AO22" s="22"/>
      <c r="AP22" s="22"/>
      <c r="AQ22" s="74">
        <f>SUM(AQ20:AQ21)</f>
        <v>34.672795525231109</v>
      </c>
      <c r="AR22" s="74">
        <f>SUM(AR20:AR21)</f>
        <v>64.902953762855105</v>
      </c>
      <c r="AS22" s="74">
        <f>SUM(AS20:AS21)</f>
        <v>33.722356121569192</v>
      </c>
      <c r="AT22" s="74">
        <f>SUM(AT20:AT21)</f>
        <v>63.020407898375254</v>
      </c>
      <c r="AX22" s="72"/>
      <c r="AZ22" s="9"/>
      <c r="BA22" s="22"/>
      <c r="BB22" s="22"/>
      <c r="BC22" s="22"/>
      <c r="BD22" s="22"/>
      <c r="BE22" s="22"/>
      <c r="BF22" s="22"/>
      <c r="BG22" s="22"/>
      <c r="BH22" s="22"/>
      <c r="BI22" s="22"/>
      <c r="BJ22" s="22"/>
      <c r="BK22" s="74">
        <f>SUM(BK20:BK21)</f>
        <v>35.062144396881848</v>
      </c>
      <c r="BL22" s="74">
        <f>SUM(BL20:BL21)</f>
        <v>64.410832194901431</v>
      </c>
      <c r="BM22" s="74">
        <f>SUM(BM20:BM21)</f>
        <v>33.991174696403029</v>
      </c>
      <c r="BN22" s="74">
        <f>SUM(BN20:BN21)</f>
        <v>62.347336660267025</v>
      </c>
    </row>
    <row r="23" spans="1:67">
      <c r="E23" s="22"/>
      <c r="F23" s="22"/>
      <c r="G23" s="22"/>
      <c r="H23" s="93" t="s">
        <v>142</v>
      </c>
      <c r="V23" s="9"/>
      <c r="W23" s="92">
        <f>W22/V22</f>
        <v>1.9019674194344669</v>
      </c>
      <c r="Y23" s="93">
        <f>Y22/X22</f>
        <v>1.8997480880123572</v>
      </c>
      <c r="AC23" s="93" t="s">
        <v>142</v>
      </c>
      <c r="AD23" s="81"/>
      <c r="AE23" s="81"/>
      <c r="AF23" s="81"/>
      <c r="AQ23" s="9"/>
      <c r="AR23" s="92">
        <f>AR22/AQ22</f>
        <v>1.8718696539950395</v>
      </c>
      <c r="AT23" s="92">
        <f>AT22/AS22</f>
        <v>1.8688020395486751</v>
      </c>
      <c r="AW23" s="93" t="s">
        <v>142</v>
      </c>
      <c r="AX23" s="74"/>
      <c r="BK23" s="9"/>
      <c r="BL23" s="92">
        <f>BL22/BK22</f>
        <v>1.8370477135057839</v>
      </c>
      <c r="BN23" s="92">
        <f>BN22/BM22</f>
        <v>1.8342213005914345</v>
      </c>
    </row>
    <row r="24" spans="1:67">
      <c r="E24" s="22"/>
      <c r="F24" s="22"/>
      <c r="G24" s="22"/>
      <c r="J24" s="81"/>
      <c r="K24" s="81"/>
      <c r="AD24" s="81"/>
      <c r="AE24" s="81"/>
      <c r="AF24" s="81"/>
      <c r="AX24" s="74"/>
    </row>
    <row r="25" spans="1:67">
      <c r="E25" s="22"/>
      <c r="F25" s="22"/>
      <c r="G25" s="22"/>
      <c r="L25" s="31"/>
      <c r="M25" s="31"/>
      <c r="N25" s="31"/>
      <c r="O25" s="31"/>
      <c r="AE25" s="52"/>
      <c r="AF25" s="31"/>
      <c r="AG25" s="33"/>
      <c r="AH25" s="33"/>
      <c r="AX25" s="74"/>
    </row>
    <row r="26" spans="1:67">
      <c r="E26" s="22"/>
      <c r="F26" s="22"/>
      <c r="G26" s="22"/>
      <c r="L26" s="33"/>
      <c r="M26" s="33"/>
      <c r="N26" s="33"/>
      <c r="O26" s="33"/>
      <c r="AE26" s="54"/>
      <c r="AF26" s="33"/>
      <c r="AG26" s="33"/>
      <c r="AH26" s="33"/>
      <c r="AX26" s="74"/>
    </row>
    <row r="27" spans="1:67">
      <c r="E27" s="22"/>
      <c r="F27" s="22"/>
      <c r="G27" s="22"/>
      <c r="L27" s="15"/>
      <c r="M27" s="15"/>
      <c r="N27" s="15"/>
      <c r="O27" s="15"/>
      <c r="AE27" s="55"/>
      <c r="AF27" s="15"/>
      <c r="AW27" s="15"/>
    </row>
    <row r="28" spans="1:67">
      <c r="E28" s="19"/>
      <c r="F28" s="19"/>
      <c r="G28" s="19"/>
      <c r="L28" s="15"/>
      <c r="M28" s="15"/>
      <c r="N28" s="15"/>
      <c r="O28" s="15"/>
      <c r="AE28" s="55"/>
      <c r="AF28" s="15"/>
    </row>
    <row r="29" spans="1:67">
      <c r="J29" s="51"/>
      <c r="K29" s="51"/>
      <c r="L29" s="51"/>
      <c r="M29" s="51"/>
      <c r="N29" s="51"/>
      <c r="O29" s="51"/>
      <c r="AE29" s="52"/>
      <c r="AF29" s="51"/>
    </row>
    <row r="30" spans="1:67">
      <c r="J30" s="52"/>
      <c r="K30" s="33"/>
      <c r="L30" s="33"/>
      <c r="M30" s="33"/>
      <c r="N30" s="33"/>
      <c r="O30" s="33"/>
      <c r="AE30" s="52"/>
      <c r="AF30" s="33"/>
    </row>
    <row r="31" spans="1:67">
      <c r="J31" s="52"/>
      <c r="K31" s="31"/>
      <c r="L31" s="33"/>
      <c r="M31" s="33"/>
      <c r="N31" s="33"/>
      <c r="O31" s="33"/>
      <c r="AE31" s="52"/>
      <c r="AF31" s="33"/>
    </row>
    <row r="32" spans="1:67">
      <c r="J32" s="54"/>
      <c r="K32" s="33"/>
      <c r="L32" s="33"/>
      <c r="M32" s="33"/>
      <c r="N32" s="33"/>
      <c r="O32" s="33"/>
      <c r="AE32" s="52"/>
      <c r="AF32" s="33"/>
    </row>
    <row r="33" spans="10:66">
      <c r="J33" s="55"/>
      <c r="K33" s="15"/>
      <c r="L33" s="33"/>
      <c r="M33" s="33"/>
      <c r="N33" s="33"/>
      <c r="O33" s="33"/>
      <c r="AE33" s="52"/>
      <c r="AF33" s="33"/>
    </row>
    <row r="34" spans="10:66">
      <c r="J34" s="55"/>
      <c r="K34" s="15"/>
      <c r="P34" s="51"/>
      <c r="Q34" s="51"/>
      <c r="R34" s="51"/>
      <c r="S34" s="51"/>
      <c r="T34" s="51"/>
      <c r="U34" s="51"/>
      <c r="AI34" s="51"/>
      <c r="AJ34" s="51"/>
      <c r="AK34" s="51"/>
      <c r="AL34" s="51"/>
      <c r="AM34" s="51"/>
      <c r="AN34" s="51"/>
      <c r="AO34" s="51"/>
      <c r="AP34" s="51"/>
      <c r="BA34" s="51"/>
      <c r="BB34" s="51"/>
      <c r="BC34" s="51"/>
      <c r="BD34" s="51"/>
      <c r="BE34" s="51"/>
      <c r="BF34" s="51"/>
      <c r="BG34" s="51"/>
      <c r="BH34" s="51"/>
      <c r="BI34" s="51"/>
      <c r="BJ34" s="51"/>
    </row>
    <row r="35" spans="10:66">
      <c r="J35" s="52"/>
      <c r="K35" s="51"/>
      <c r="P35" s="33"/>
      <c r="Q35" s="33"/>
      <c r="R35" s="33"/>
      <c r="S35" s="33"/>
      <c r="T35" s="33"/>
      <c r="U35" s="33"/>
      <c r="V35" s="51"/>
      <c r="W35" s="51"/>
      <c r="X35" s="51"/>
      <c r="Y35" s="51"/>
      <c r="AI35" s="33"/>
      <c r="AJ35" s="33"/>
      <c r="AK35" s="33"/>
      <c r="AL35" s="33"/>
      <c r="AM35" s="33"/>
      <c r="AN35" s="33"/>
      <c r="AO35" s="33"/>
      <c r="AP35" s="33"/>
      <c r="AQ35" s="51"/>
      <c r="AR35" s="51"/>
      <c r="AS35" s="51"/>
      <c r="AT35" s="51"/>
      <c r="AW35" s="15"/>
      <c r="BA35" s="33"/>
      <c r="BB35" s="33"/>
      <c r="BC35" s="33"/>
      <c r="BD35" s="33"/>
      <c r="BE35" s="33"/>
      <c r="BF35" s="33"/>
      <c r="BG35" s="33"/>
      <c r="BH35" s="33"/>
      <c r="BI35" s="33"/>
      <c r="BJ35" s="33"/>
      <c r="BK35" s="51"/>
      <c r="BL35" s="51"/>
      <c r="BM35" s="51"/>
      <c r="BN35" s="51"/>
    </row>
    <row r="36" spans="10:66">
      <c r="J36" s="52"/>
      <c r="K36" s="33"/>
      <c r="P36" s="31"/>
      <c r="Q36" s="31"/>
      <c r="R36" s="31"/>
      <c r="S36" s="31"/>
      <c r="T36" s="31"/>
      <c r="U36" s="31"/>
      <c r="V36" s="24"/>
      <c r="W36" s="53"/>
      <c r="X36" s="53"/>
      <c r="Y36" s="53"/>
      <c r="AI36" s="31"/>
      <c r="AJ36" s="31"/>
      <c r="AK36" s="31"/>
      <c r="AL36" s="31"/>
      <c r="AM36" s="31"/>
      <c r="AN36" s="31"/>
      <c r="AO36" s="31"/>
      <c r="AP36" s="31"/>
      <c r="AQ36" s="24"/>
      <c r="AR36" s="53"/>
      <c r="AS36" s="53"/>
      <c r="AT36" s="53"/>
      <c r="BA36" s="31"/>
      <c r="BB36" s="31"/>
      <c r="BC36" s="31"/>
      <c r="BD36" s="31"/>
      <c r="BE36" s="31"/>
      <c r="BF36" s="31"/>
      <c r="BG36" s="31"/>
      <c r="BH36" s="31"/>
      <c r="BI36" s="31"/>
      <c r="BJ36" s="31"/>
      <c r="BK36" s="24"/>
      <c r="BL36" s="53"/>
      <c r="BM36" s="53"/>
      <c r="BN36" s="53"/>
    </row>
    <row r="37" spans="10:66">
      <c r="J37" s="52"/>
      <c r="K37" s="33"/>
      <c r="P37" s="33"/>
      <c r="Q37" s="33"/>
      <c r="R37" s="33"/>
      <c r="S37" s="33"/>
      <c r="T37" s="33"/>
      <c r="U37" s="33"/>
      <c r="V37" s="24"/>
      <c r="W37" s="53"/>
      <c r="X37" s="53"/>
      <c r="Y37" s="53"/>
      <c r="AI37" s="33"/>
      <c r="AJ37" s="33"/>
      <c r="AK37" s="33"/>
      <c r="AL37" s="33"/>
      <c r="AM37" s="33"/>
      <c r="AN37" s="33"/>
      <c r="AO37" s="33"/>
      <c r="AP37" s="33"/>
      <c r="AQ37" s="24"/>
      <c r="AR37" s="53"/>
      <c r="AS37" s="53"/>
      <c r="AT37" s="53"/>
      <c r="AW37" s="51"/>
      <c r="AX37" s="51"/>
      <c r="AY37" s="51"/>
      <c r="AZ37" s="51"/>
      <c r="BA37" s="33"/>
      <c r="BB37" s="33"/>
      <c r="BC37" s="33"/>
      <c r="BD37" s="33"/>
      <c r="BE37" s="33"/>
      <c r="BF37" s="33"/>
      <c r="BG37" s="33"/>
      <c r="BH37" s="33"/>
      <c r="BI37" s="33"/>
      <c r="BJ37" s="33"/>
      <c r="BK37" s="24"/>
      <c r="BL37" s="53"/>
      <c r="BM37" s="53"/>
      <c r="BN37" s="53"/>
    </row>
    <row r="38" spans="10:66">
      <c r="J38" s="52"/>
      <c r="K38" s="33"/>
      <c r="P38" s="15"/>
      <c r="Q38" s="15"/>
      <c r="R38" s="15"/>
      <c r="S38" s="15"/>
      <c r="T38" s="15"/>
      <c r="U38" s="15"/>
      <c r="V38" s="53"/>
      <c r="W38" s="53"/>
      <c r="X38" s="53"/>
      <c r="Y38" s="53"/>
      <c r="AI38" s="15"/>
      <c r="AJ38" s="15"/>
      <c r="AK38" s="15"/>
      <c r="AL38" s="15"/>
      <c r="AM38" s="15"/>
      <c r="AN38" s="15"/>
      <c r="AO38" s="15"/>
      <c r="AP38" s="15"/>
      <c r="AQ38" s="53"/>
      <c r="AR38" s="53"/>
      <c r="AS38" s="53"/>
      <c r="AT38" s="53"/>
      <c r="AW38" s="52"/>
      <c r="AX38" s="33"/>
      <c r="AY38" s="27"/>
      <c r="AZ38" s="53"/>
      <c r="BA38" s="15"/>
      <c r="BB38" s="15"/>
      <c r="BC38" s="15"/>
      <c r="BD38" s="15"/>
      <c r="BE38" s="15"/>
      <c r="BF38" s="15"/>
      <c r="BG38" s="15"/>
      <c r="BH38" s="15"/>
      <c r="BI38" s="15"/>
      <c r="BJ38" s="15"/>
      <c r="BK38" s="53"/>
      <c r="BL38" s="53"/>
      <c r="BM38" s="53"/>
      <c r="BN38" s="53"/>
    </row>
    <row r="39" spans="10:66">
      <c r="J39" s="52"/>
      <c r="K39" s="33"/>
      <c r="P39" s="15"/>
      <c r="Q39" s="15"/>
      <c r="R39" s="15"/>
      <c r="S39" s="15"/>
      <c r="T39" s="15"/>
      <c r="U39" s="15"/>
      <c r="V39" s="15"/>
      <c r="W39" s="15"/>
      <c r="X39" s="15"/>
      <c r="Y39" s="15"/>
      <c r="AI39" s="15"/>
      <c r="AJ39" s="15"/>
      <c r="AK39" s="15"/>
      <c r="AL39" s="15"/>
      <c r="AM39" s="15"/>
      <c r="AN39" s="15"/>
      <c r="AO39" s="15"/>
      <c r="AP39" s="15"/>
      <c r="AQ39" s="15"/>
      <c r="AR39" s="15"/>
      <c r="AS39" s="15"/>
      <c r="AT39" s="15"/>
      <c r="AW39" s="52"/>
      <c r="AX39" s="31"/>
      <c r="AY39" s="27"/>
      <c r="AZ39" s="53"/>
      <c r="BA39" s="15"/>
      <c r="BB39" s="15"/>
      <c r="BC39" s="15"/>
      <c r="BD39" s="15"/>
      <c r="BE39" s="15"/>
      <c r="BF39" s="15"/>
      <c r="BG39" s="15"/>
      <c r="BH39" s="15"/>
      <c r="BI39" s="15"/>
      <c r="BJ39" s="15"/>
      <c r="BK39" s="15"/>
      <c r="BL39" s="15"/>
      <c r="BM39" s="15"/>
      <c r="BN39" s="15"/>
    </row>
    <row r="40" spans="10:66">
      <c r="P40" s="51"/>
      <c r="Q40" s="51"/>
      <c r="R40" s="51"/>
      <c r="S40" s="51"/>
      <c r="T40" s="51"/>
      <c r="U40" s="51"/>
      <c r="V40" s="15"/>
      <c r="W40" s="15"/>
      <c r="X40" s="15"/>
      <c r="Y40" s="15"/>
      <c r="AI40" s="51"/>
      <c r="AJ40" s="51"/>
      <c r="AK40" s="51"/>
      <c r="AL40" s="51"/>
      <c r="AM40" s="51"/>
      <c r="AN40" s="51"/>
      <c r="AO40" s="51"/>
      <c r="AP40" s="51"/>
      <c r="AQ40" s="15"/>
      <c r="AR40" s="15"/>
      <c r="AS40" s="15"/>
      <c r="AT40" s="15"/>
      <c r="AW40" s="54"/>
      <c r="AX40" s="33"/>
      <c r="AY40" s="53"/>
      <c r="AZ40" s="53"/>
      <c r="BA40" s="51"/>
      <c r="BB40" s="51"/>
      <c r="BC40" s="51"/>
      <c r="BD40" s="51"/>
      <c r="BE40" s="51"/>
      <c r="BF40" s="51"/>
      <c r="BG40" s="51"/>
      <c r="BH40" s="51"/>
      <c r="BI40" s="51"/>
      <c r="BJ40" s="51"/>
      <c r="BK40" s="15"/>
      <c r="BL40" s="15"/>
      <c r="BM40" s="15"/>
      <c r="BN40" s="15"/>
    </row>
    <row r="41" spans="10:66">
      <c r="P41" s="33"/>
      <c r="Q41" s="33"/>
      <c r="R41" s="33"/>
      <c r="S41" s="33"/>
      <c r="T41" s="33"/>
      <c r="U41" s="33"/>
      <c r="V41" s="51"/>
      <c r="W41" s="51"/>
      <c r="X41" s="51"/>
      <c r="Y41" s="51"/>
      <c r="AI41" s="33"/>
      <c r="AJ41" s="33"/>
      <c r="AK41" s="33"/>
      <c r="AL41" s="33"/>
      <c r="AM41" s="33"/>
      <c r="AN41" s="33"/>
      <c r="AO41" s="33"/>
      <c r="AP41" s="33"/>
      <c r="AQ41" s="51"/>
      <c r="AR41" s="51"/>
      <c r="AS41" s="51"/>
      <c r="AT41" s="51"/>
      <c r="AW41" s="55"/>
      <c r="AX41" s="15"/>
      <c r="AY41" s="15"/>
      <c r="AZ41" s="15"/>
      <c r="BA41" s="33"/>
      <c r="BB41" s="33"/>
      <c r="BC41" s="33"/>
      <c r="BD41" s="33"/>
      <c r="BE41" s="33"/>
      <c r="BF41" s="33"/>
      <c r="BG41" s="33"/>
      <c r="BH41" s="33"/>
      <c r="BI41" s="33"/>
      <c r="BJ41" s="33"/>
      <c r="BK41" s="51"/>
      <c r="BL41" s="51"/>
      <c r="BM41" s="51"/>
      <c r="BN41" s="51"/>
    </row>
    <row r="42" spans="10:66">
      <c r="P42" s="33"/>
      <c r="Q42" s="33"/>
      <c r="R42" s="33"/>
      <c r="S42" s="33"/>
      <c r="T42" s="33"/>
      <c r="U42" s="33"/>
      <c r="V42" s="24"/>
      <c r="W42" s="15"/>
      <c r="X42" s="15"/>
      <c r="Y42" s="15"/>
      <c r="AI42" s="33"/>
      <c r="AJ42" s="33"/>
      <c r="AK42" s="33"/>
      <c r="AL42" s="33"/>
      <c r="AM42" s="33"/>
      <c r="AN42" s="33"/>
      <c r="AO42" s="33"/>
      <c r="AP42" s="33"/>
      <c r="AQ42" s="24"/>
      <c r="AR42" s="15"/>
      <c r="AS42" s="15"/>
      <c r="AT42" s="15"/>
      <c r="AW42" s="55"/>
      <c r="AX42" s="15"/>
      <c r="AY42" s="15"/>
      <c r="AZ42" s="15"/>
      <c r="BA42" s="33"/>
      <c r="BB42" s="33"/>
      <c r="BC42" s="33"/>
      <c r="BD42" s="33"/>
      <c r="BE42" s="33"/>
      <c r="BF42" s="33"/>
      <c r="BG42" s="33"/>
      <c r="BH42" s="33"/>
      <c r="BI42" s="33"/>
      <c r="BJ42" s="33"/>
      <c r="BK42" s="24"/>
      <c r="BL42" s="15"/>
      <c r="BM42" s="15"/>
      <c r="BN42" s="15"/>
    </row>
    <row r="43" spans="10:66">
      <c r="P43" s="33"/>
      <c r="Q43" s="33"/>
      <c r="R43" s="33"/>
      <c r="S43" s="33"/>
      <c r="T43" s="33"/>
      <c r="U43" s="33"/>
      <c r="V43" s="24"/>
      <c r="W43" s="15"/>
      <c r="X43" s="15"/>
      <c r="Y43" s="15"/>
      <c r="AI43" s="33"/>
      <c r="AJ43" s="33"/>
      <c r="AK43" s="33"/>
      <c r="AL43" s="33"/>
      <c r="AM43" s="33"/>
      <c r="AN43" s="33"/>
      <c r="AO43" s="33"/>
      <c r="AP43" s="33"/>
      <c r="AQ43" s="24"/>
      <c r="AR43" s="15"/>
      <c r="AS43" s="15"/>
      <c r="AT43" s="15"/>
      <c r="AW43" s="52"/>
      <c r="AX43" s="51"/>
      <c r="AY43" s="51"/>
      <c r="AZ43" s="51"/>
      <c r="BA43" s="33"/>
      <c r="BB43" s="33"/>
      <c r="BC43" s="33"/>
      <c r="BD43" s="33"/>
      <c r="BE43" s="33"/>
      <c r="BF43" s="33"/>
      <c r="BG43" s="33"/>
      <c r="BH43" s="33"/>
      <c r="BI43" s="33"/>
      <c r="BJ43" s="33"/>
      <c r="BK43" s="24"/>
      <c r="BL43" s="15"/>
      <c r="BM43" s="15"/>
      <c r="BN43" s="15"/>
    </row>
    <row r="44" spans="10:66">
      <c r="P44" s="33"/>
      <c r="Q44" s="33"/>
      <c r="R44" s="33"/>
      <c r="S44" s="33"/>
      <c r="T44" s="33"/>
      <c r="U44" s="33"/>
      <c r="V44" s="24"/>
      <c r="W44" s="15"/>
      <c r="X44" s="15"/>
      <c r="Y44" s="15"/>
      <c r="AI44" s="33"/>
      <c r="AJ44" s="33"/>
      <c r="AK44" s="33"/>
      <c r="AL44" s="33"/>
      <c r="AM44" s="33"/>
      <c r="AN44" s="33"/>
      <c r="AO44" s="33"/>
      <c r="AP44" s="33"/>
      <c r="AQ44" s="24"/>
      <c r="AR44" s="15"/>
      <c r="AS44" s="15"/>
      <c r="AT44" s="15"/>
      <c r="AW44" s="52"/>
      <c r="AX44" s="33"/>
      <c r="AY44" s="27"/>
      <c r="AZ44" s="33"/>
      <c r="BA44" s="33"/>
      <c r="BB44" s="33"/>
      <c r="BC44" s="33"/>
      <c r="BD44" s="33"/>
      <c r="BE44" s="33"/>
      <c r="BF44" s="33"/>
      <c r="BG44" s="33"/>
      <c r="BH44" s="33"/>
      <c r="BI44" s="33"/>
      <c r="BJ44" s="33"/>
      <c r="BK44" s="24"/>
      <c r="BL44" s="15"/>
      <c r="BM44" s="15"/>
      <c r="BN44" s="15"/>
    </row>
    <row r="45" spans="10:66">
      <c r="V45" s="14"/>
      <c r="W45" s="14"/>
      <c r="X45" s="14"/>
      <c r="Y45" s="14"/>
      <c r="AQ45" s="14"/>
      <c r="AR45" s="14"/>
      <c r="AS45" s="14"/>
      <c r="AT45" s="14"/>
      <c r="AW45" s="15"/>
      <c r="AX45" s="33"/>
      <c r="AY45" s="27"/>
      <c r="AZ45" s="33"/>
      <c r="BK45" s="14"/>
      <c r="BL45" s="14"/>
      <c r="BM45" s="14"/>
      <c r="BN45" s="14"/>
    </row>
    <row r="46" spans="10:66">
      <c r="AW46" s="15"/>
      <c r="AX46" s="33"/>
      <c r="AY46" s="27"/>
      <c r="AZ46" s="33"/>
    </row>
    <row r="47" spans="10:66">
      <c r="AW47" s="52"/>
      <c r="AX47" s="33"/>
      <c r="AY47" s="33"/>
      <c r="AZ47" s="33"/>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election activeCell="B4" sqref="B4"/>
    </sheetView>
  </sheetViews>
  <sheetFormatPr defaultRowHeight="13"/>
  <cols>
    <col min="1" max="1" width="15.36328125" style="79" customWidth="1"/>
    <col min="2" max="2" width="15.6328125" customWidth="1"/>
    <col min="3" max="3" width="12.26953125" customWidth="1"/>
    <col min="4" max="4" width="13.1796875" customWidth="1"/>
    <col min="5" max="5" width="14.7265625" customWidth="1"/>
    <col min="6" max="6" width="12.36328125" customWidth="1"/>
    <col min="7" max="7" width="13" customWidth="1"/>
    <col min="8" max="8" width="13.453125" customWidth="1"/>
    <col min="9" max="9" width="12.54296875" customWidth="1"/>
    <col min="10" max="12" width="9.6328125" bestFit="1" customWidth="1"/>
    <col min="13" max="13" width="9.6328125" style="78" bestFit="1" customWidth="1"/>
    <col min="14" max="14" width="11.26953125" customWidth="1"/>
    <col min="15" max="15" width="13.81640625" customWidth="1"/>
  </cols>
  <sheetData>
    <row r="1" spans="1:15" s="7" customFormat="1">
      <c r="B1" s="7" t="s">
        <v>102</v>
      </c>
    </row>
    <row r="2" spans="1:15" s="7" customFormat="1">
      <c r="C2" s="10" t="s">
        <v>173</v>
      </c>
      <c r="D2" s="10" t="s">
        <v>175</v>
      </c>
      <c r="E2" s="10" t="s">
        <v>21</v>
      </c>
      <c r="F2" s="10" t="s">
        <v>176</v>
      </c>
      <c r="G2" s="10" t="s">
        <v>177</v>
      </c>
      <c r="H2" s="10"/>
      <c r="I2" s="10" t="s">
        <v>178</v>
      </c>
      <c r="J2" s="10" t="s">
        <v>27</v>
      </c>
      <c r="K2" s="10" t="s">
        <v>25</v>
      </c>
      <c r="L2" s="10" t="s">
        <v>28</v>
      </c>
      <c r="M2" s="10"/>
    </row>
    <row r="3" spans="1:15" s="7" customFormat="1">
      <c r="B3" s="7" t="s">
        <v>78</v>
      </c>
      <c r="C3" s="49">
        <v>68</v>
      </c>
      <c r="D3" s="49">
        <v>35</v>
      </c>
      <c r="E3" s="49">
        <v>30</v>
      </c>
      <c r="F3" s="49">
        <v>26</v>
      </c>
      <c r="G3" s="49">
        <v>20</v>
      </c>
      <c r="H3" s="49"/>
      <c r="I3" s="49">
        <v>1</v>
      </c>
      <c r="J3" s="49">
        <v>0</v>
      </c>
      <c r="K3" s="49">
        <v>0</v>
      </c>
      <c r="L3" s="32">
        <v>0</v>
      </c>
    </row>
    <row r="4" spans="1:15" s="7" customFormat="1">
      <c r="B4" s="7" t="s">
        <v>79</v>
      </c>
      <c r="C4" s="30">
        <v>17658916</v>
      </c>
      <c r="D4" s="30">
        <v>9775991</v>
      </c>
      <c r="E4" s="30">
        <v>8382699</v>
      </c>
      <c r="F4" s="30">
        <v>7314236</v>
      </c>
      <c r="G4" s="30">
        <v>6062962</v>
      </c>
      <c r="H4" s="30"/>
      <c r="I4" s="30">
        <v>1314441</v>
      </c>
      <c r="J4" s="30">
        <v>1028721</v>
      </c>
      <c r="K4" s="30">
        <v>1414919</v>
      </c>
      <c r="L4" s="30">
        <v>381562</v>
      </c>
    </row>
    <row r="5" spans="1:15" s="7" customFormat="1">
      <c r="B5" s="50" t="s">
        <v>85</v>
      </c>
      <c r="C5" s="11">
        <v>33.109776126487297</v>
      </c>
      <c r="D5" s="11">
        <v>18.329600380032101</v>
      </c>
      <c r="E5" s="11">
        <v>15.717232429540299</v>
      </c>
      <c r="F5" s="11">
        <v>13.713906136497499</v>
      </c>
      <c r="G5" s="11">
        <v>11.367816375784299</v>
      </c>
      <c r="H5" s="11"/>
      <c r="I5" s="11">
        <v>2.4645254126287299</v>
      </c>
      <c r="J5" s="11">
        <v>1.9288115990028001</v>
      </c>
      <c r="K5" s="11">
        <v>2.6529177287616799</v>
      </c>
      <c r="L5" s="11">
        <v>0.71541381126535342</v>
      </c>
    </row>
    <row r="6" spans="1:15">
      <c r="H6" s="78"/>
      <c r="K6" s="78"/>
      <c r="M6"/>
    </row>
    <row r="7" spans="1:15">
      <c r="B7" t="s">
        <v>103</v>
      </c>
      <c r="H7" s="78"/>
      <c r="K7" s="78"/>
      <c r="M7"/>
    </row>
    <row r="8" spans="1:15">
      <c r="B8" s="7"/>
      <c r="C8" s="10" t="s">
        <v>173</v>
      </c>
      <c r="D8" s="10" t="s">
        <v>175</v>
      </c>
      <c r="E8" s="10" t="s">
        <v>21</v>
      </c>
      <c r="F8" s="10" t="s">
        <v>176</v>
      </c>
      <c r="G8" s="10" t="s">
        <v>177</v>
      </c>
      <c r="H8" s="10"/>
      <c r="I8" s="10" t="s">
        <v>178</v>
      </c>
      <c r="J8" s="10" t="s">
        <v>27</v>
      </c>
      <c r="K8" s="10" t="s">
        <v>25</v>
      </c>
      <c r="L8" s="10"/>
      <c r="M8" s="6" t="s">
        <v>99</v>
      </c>
    </row>
    <row r="9" spans="1:15">
      <c r="B9" s="7" t="s">
        <v>100</v>
      </c>
      <c r="C9" s="70">
        <v>2561262.7760000001</v>
      </c>
      <c r="D9" s="70">
        <v>1304239</v>
      </c>
      <c r="E9" s="70">
        <v>441474</v>
      </c>
      <c r="F9" s="70">
        <v>88499</v>
      </c>
      <c r="G9" s="70">
        <v>928304.06299999997</v>
      </c>
      <c r="H9" s="70"/>
      <c r="I9" s="70">
        <v>0</v>
      </c>
      <c r="J9" s="70">
        <v>49730</v>
      </c>
      <c r="K9" s="70">
        <v>192514</v>
      </c>
      <c r="L9" s="70"/>
      <c r="M9" s="70">
        <v>5681717</v>
      </c>
    </row>
    <row r="10" spans="1:15">
      <c r="B10" s="7" t="s">
        <v>101</v>
      </c>
      <c r="C10" s="71">
        <v>45.079027624923945</v>
      </c>
      <c r="D10" s="71">
        <v>22.955015182910376</v>
      </c>
      <c r="E10" s="71">
        <v>7.7700807695983451</v>
      </c>
      <c r="F10" s="71">
        <v>1.5576101379213361</v>
      </c>
      <c r="G10" s="71">
        <v>16.338442463783394</v>
      </c>
      <c r="H10" s="71"/>
      <c r="I10" s="71">
        <v>0</v>
      </c>
      <c r="J10" s="71">
        <v>0.87526358669395188</v>
      </c>
      <c r="K10" s="71">
        <v>3.3883067389664077</v>
      </c>
      <c r="L10" s="71"/>
      <c r="M10" s="71">
        <f>SUM(C10:J10)</f>
        <v>94.575439765831348</v>
      </c>
      <c r="N10" s="70"/>
    </row>
    <row r="11" spans="1:15" s="77" customFormat="1">
      <c r="A11" s="79"/>
      <c r="B11" s="7"/>
      <c r="E11" s="71"/>
      <c r="F11" s="71"/>
      <c r="G11" s="71"/>
      <c r="H11" s="71"/>
      <c r="I11" s="71"/>
      <c r="J11" s="71"/>
      <c r="K11" s="71"/>
      <c r="L11" s="71"/>
      <c r="M11" s="71"/>
      <c r="N11" s="71"/>
      <c r="O11" s="70"/>
    </row>
    <row r="12" spans="1:15">
      <c r="B12" s="7" t="s">
        <v>113</v>
      </c>
      <c r="H12" s="78"/>
      <c r="K12" s="78"/>
      <c r="M12"/>
    </row>
    <row r="13" spans="1:15">
      <c r="B13" s="77"/>
      <c r="C13" s="10" t="s">
        <v>173</v>
      </c>
      <c r="D13" s="10" t="s">
        <v>175</v>
      </c>
      <c r="E13" s="10" t="s">
        <v>21</v>
      </c>
      <c r="F13" s="10" t="s">
        <v>176</v>
      </c>
      <c r="G13" s="10" t="s">
        <v>177</v>
      </c>
      <c r="H13" s="10"/>
      <c r="I13" s="10" t="s">
        <v>178</v>
      </c>
      <c r="J13" s="10" t="s">
        <v>27</v>
      </c>
      <c r="K13" s="10" t="s">
        <v>25</v>
      </c>
      <c r="L13" s="10" t="s">
        <v>28</v>
      </c>
      <c r="M13" s="6" t="s">
        <v>104</v>
      </c>
    </row>
    <row r="14" spans="1:15" s="83" customFormat="1">
      <c r="B14" s="82" t="s">
        <v>79</v>
      </c>
      <c r="C14" s="83">
        <v>1847986</v>
      </c>
      <c r="D14" s="83">
        <v>939795</v>
      </c>
      <c r="E14" s="83">
        <v>816047</v>
      </c>
      <c r="F14" s="83">
        <v>700127</v>
      </c>
      <c r="G14" s="83">
        <v>885927</v>
      </c>
      <c r="I14" s="83">
        <v>129992</v>
      </c>
      <c r="J14" s="83">
        <v>156170</v>
      </c>
      <c r="K14" s="83">
        <v>253107</v>
      </c>
      <c r="L14" s="83">
        <v>34245</v>
      </c>
      <c r="M14" s="83">
        <v>5763396</v>
      </c>
    </row>
    <row r="15" spans="1:15">
      <c r="B15" s="7" t="s">
        <v>101</v>
      </c>
      <c r="C15" s="22">
        <v>32.064185768251903</v>
      </c>
      <c r="D15" s="22">
        <v>16.306271510755099</v>
      </c>
      <c r="E15" s="22">
        <v>14.1591346490854</v>
      </c>
      <c r="F15" s="22">
        <v>12.147820486393799</v>
      </c>
      <c r="G15" s="22">
        <v>15.3716142357735</v>
      </c>
      <c r="H15" s="22"/>
      <c r="I15" s="22">
        <v>2.2554757646359902</v>
      </c>
      <c r="J15" s="22">
        <v>2.7096871358483798</v>
      </c>
      <c r="K15" s="22">
        <v>4.3916295184297596</v>
      </c>
      <c r="L15" s="22">
        <v>0.59418093082620005</v>
      </c>
      <c r="M15">
        <v>100</v>
      </c>
    </row>
    <row r="16" spans="1:15">
      <c r="H16" s="78"/>
      <c r="K16" s="78"/>
      <c r="M16"/>
    </row>
    <row r="17" spans="1:14">
      <c r="B17" t="s">
        <v>192</v>
      </c>
      <c r="H17" s="78"/>
      <c r="K17" s="78"/>
      <c r="M17"/>
    </row>
    <row r="18" spans="1:14" s="79" customFormat="1">
      <c r="B18" s="79" t="s">
        <v>193</v>
      </c>
    </row>
    <row r="19" spans="1:14" s="79" customFormat="1"/>
    <row r="20" spans="1:14" ht="26">
      <c r="B20" s="7"/>
      <c r="C20" s="10" t="s">
        <v>173</v>
      </c>
      <c r="D20" s="10" t="s">
        <v>175</v>
      </c>
      <c r="E20" s="10" t="s">
        <v>21</v>
      </c>
      <c r="F20" s="10" t="s">
        <v>176</v>
      </c>
      <c r="G20" s="10" t="s">
        <v>177</v>
      </c>
      <c r="H20" s="87" t="s">
        <v>179</v>
      </c>
      <c r="I20" s="10" t="s">
        <v>178</v>
      </c>
      <c r="J20" s="10" t="s">
        <v>27</v>
      </c>
      <c r="K20" s="10" t="s">
        <v>25</v>
      </c>
      <c r="L20" s="10" t="s">
        <v>138</v>
      </c>
      <c r="M20" s="10" t="s">
        <v>115</v>
      </c>
    </row>
    <row r="21" spans="1:14" s="77" customFormat="1">
      <c r="A21" s="79"/>
      <c r="B21" s="77" t="s">
        <v>116</v>
      </c>
      <c r="C21" s="37">
        <v>1.045590358235394</v>
      </c>
      <c r="D21" s="37">
        <v>2.0233288692770017</v>
      </c>
      <c r="E21" s="37">
        <v>1.558097780454899</v>
      </c>
      <c r="F21" s="37">
        <v>1.5660856501036999</v>
      </c>
      <c r="G21" s="37">
        <v>-4.0037978599892003</v>
      </c>
      <c r="H21" s="37"/>
      <c r="I21" s="37">
        <v>0.20904964799273973</v>
      </c>
      <c r="J21" s="37">
        <v>-0.78087553684557975</v>
      </c>
      <c r="K21" s="37">
        <v>-1.7387117896680797</v>
      </c>
      <c r="L21" s="37"/>
      <c r="M21" s="37">
        <f>SUM(C21:K21)</f>
        <v>-0.12123288043912539</v>
      </c>
    </row>
    <row r="22" spans="1:14" s="77" customFormat="1">
      <c r="A22" s="79"/>
      <c r="C22" s="37">
        <v>1.045590358235394</v>
      </c>
      <c r="D22" s="37">
        <v>2.0233288692770017</v>
      </c>
      <c r="E22" s="37">
        <v>1.558097780454899</v>
      </c>
      <c r="F22" s="37">
        <v>1.5660856501036999</v>
      </c>
      <c r="G22" s="37"/>
      <c r="H22" s="37"/>
      <c r="I22" s="37">
        <v>0.20904964799273973</v>
      </c>
      <c r="J22" s="37"/>
      <c r="K22" s="37"/>
      <c r="L22" s="37"/>
      <c r="M22" s="88">
        <f>SUM(C22:J22)</f>
        <v>6.4021523060637344</v>
      </c>
    </row>
    <row r="23" spans="1:14" s="77" customFormat="1">
      <c r="A23" s="79"/>
      <c r="C23" s="37"/>
      <c r="D23" s="37"/>
      <c r="E23" s="37"/>
      <c r="F23" s="37"/>
      <c r="G23" s="37">
        <v>-4.0037978599892003</v>
      </c>
      <c r="H23" s="37"/>
      <c r="I23" s="37"/>
      <c r="J23" s="37">
        <v>-0.78087553684557975</v>
      </c>
      <c r="K23" s="37">
        <v>-1.7387117896680797</v>
      </c>
      <c r="L23" s="37"/>
      <c r="M23" s="37">
        <f>SUM(G23:K23)</f>
        <v>-6.5233851865028596</v>
      </c>
      <c r="N23" s="11"/>
    </row>
    <row r="24" spans="1:14" s="78" customFormat="1">
      <c r="A24" s="79" t="s">
        <v>128</v>
      </c>
      <c r="B24" s="77" t="s">
        <v>135</v>
      </c>
      <c r="C24" s="37">
        <v>0.16331856979489126</v>
      </c>
      <c r="D24" s="37">
        <v>0.31603885264657422</v>
      </c>
      <c r="E24" s="80">
        <v>0.24337093308123306</v>
      </c>
      <c r="F24" s="37">
        <v>0.24461861812009653</v>
      </c>
      <c r="G24" s="37"/>
      <c r="H24" s="37"/>
      <c r="I24" s="37">
        <v>3.2653026357204976E-2</v>
      </c>
      <c r="J24" s="37"/>
      <c r="K24" s="37"/>
      <c r="L24" s="37"/>
      <c r="M24" s="37">
        <v>1</v>
      </c>
    </row>
    <row r="25" spans="1:14" s="78" customFormat="1">
      <c r="A25" s="79"/>
      <c r="C25" s="11"/>
      <c r="D25" s="11"/>
      <c r="E25" s="86" t="s">
        <v>134</v>
      </c>
      <c r="F25" s="11"/>
      <c r="G25" s="11"/>
      <c r="H25" s="11"/>
      <c r="I25" s="11"/>
      <c r="J25" s="11"/>
      <c r="K25" s="11"/>
    </row>
    <row r="26" spans="1:14" s="77" customFormat="1">
      <c r="A26" s="79" t="s">
        <v>133</v>
      </c>
      <c r="B26" s="77" t="s">
        <v>114</v>
      </c>
      <c r="C26" s="11">
        <v>1.0326092908078981</v>
      </c>
      <c r="D26" s="11">
        <v>1.1240828639424087</v>
      </c>
      <c r="E26" s="11">
        <v>1.1100418789050461</v>
      </c>
      <c r="F26" s="11">
        <v>1.1289190642764106</v>
      </c>
      <c r="G26" s="11">
        <v>0.7395330250565757</v>
      </c>
      <c r="H26" s="11">
        <v>0.7395330250565757</v>
      </c>
      <c r="I26" s="11">
        <v>1.0926853887195185</v>
      </c>
      <c r="J26" s="11">
        <v>0.71182077572173497</v>
      </c>
      <c r="K26" s="11">
        <v>0.60408504807350838</v>
      </c>
      <c r="L26" s="11"/>
      <c r="M26" s="11"/>
    </row>
    <row r="27" spans="1:14" s="79" customFormat="1">
      <c r="A27" s="79" t="s">
        <v>125</v>
      </c>
      <c r="C27" s="11"/>
      <c r="D27" s="11"/>
      <c r="E27" s="11"/>
      <c r="F27" s="11"/>
      <c r="G27" s="11">
        <v>0.7395330250565757</v>
      </c>
      <c r="H27" s="11">
        <v>0.7395330250565757</v>
      </c>
      <c r="I27" s="11"/>
      <c r="J27" s="11">
        <v>0.71182077572173497</v>
      </c>
      <c r="K27" s="11">
        <v>0.60408504807350838</v>
      </c>
      <c r="L27" s="11"/>
      <c r="M27" s="11"/>
    </row>
    <row r="28" spans="1:14" s="79" customFormat="1">
      <c r="C28" s="11"/>
      <c r="D28" s="11"/>
      <c r="E28" s="11"/>
      <c r="F28" s="11"/>
      <c r="G28" s="11"/>
      <c r="H28" s="11"/>
      <c r="I28" s="11"/>
      <c r="J28" s="11"/>
      <c r="K28" s="11"/>
      <c r="L28" s="11"/>
      <c r="M28" s="11"/>
    </row>
    <row r="29" spans="1:14" s="77" customFormat="1">
      <c r="A29" s="79"/>
      <c r="B29" s="77" t="s">
        <v>139</v>
      </c>
      <c r="C29" s="6"/>
      <c r="D29" s="6"/>
      <c r="E29" s="6"/>
      <c r="F29" s="6"/>
      <c r="G29" s="6"/>
      <c r="H29" s="6"/>
      <c r="I29" s="6"/>
      <c r="J29" s="6"/>
      <c r="K29" s="6"/>
      <c r="L29" s="6"/>
      <c r="M29" s="6"/>
    </row>
    <row r="30" spans="1:14">
      <c r="B30" s="47"/>
      <c r="C30" s="61"/>
      <c r="D30" s="61"/>
      <c r="E30" s="61"/>
      <c r="F30" s="61"/>
      <c r="G30" s="47"/>
      <c r="H30" s="47"/>
      <c r="I30" s="47"/>
      <c r="J30" s="47"/>
      <c r="K30" s="47"/>
      <c r="L30" s="47"/>
      <c r="M30" s="47"/>
    </row>
    <row r="31" spans="1:14" s="7" customFormat="1">
      <c r="C31" s="8" t="s">
        <v>95</v>
      </c>
      <c r="D31" s="61" t="s">
        <v>96</v>
      </c>
      <c r="E31" s="8" t="s">
        <v>118</v>
      </c>
      <c r="F31" s="61" t="s">
        <v>117</v>
      </c>
    </row>
    <row r="32" spans="1:14" s="7" customFormat="1">
      <c r="B32" s="7" t="s">
        <v>173</v>
      </c>
      <c r="C32" s="46">
        <v>25461448.921999998</v>
      </c>
      <c r="D32" s="57">
        <v>17658916</v>
      </c>
      <c r="E32" s="60">
        <v>2561262.7760000001</v>
      </c>
      <c r="F32" s="57">
        <v>1847986</v>
      </c>
    </row>
    <row r="33" spans="2:13" s="7" customFormat="1">
      <c r="B33" s="7" t="s">
        <v>175</v>
      </c>
      <c r="C33" s="46">
        <v>11916849.274</v>
      </c>
      <c r="D33" s="57">
        <v>9775991</v>
      </c>
      <c r="E33" s="59">
        <v>1304239</v>
      </c>
      <c r="F33" s="57">
        <v>939795</v>
      </c>
    </row>
    <row r="34" spans="2:13">
      <c r="B34" s="7" t="s">
        <v>180</v>
      </c>
      <c r="C34" s="62">
        <v>7040169.7929999996</v>
      </c>
      <c r="D34" s="63">
        <v>6062962</v>
      </c>
      <c r="E34" s="69">
        <v>928304.06299999997</v>
      </c>
      <c r="F34" s="68">
        <v>885927</v>
      </c>
      <c r="G34" s="47"/>
      <c r="H34" s="47"/>
      <c r="I34" s="47"/>
      <c r="J34" s="47"/>
      <c r="K34" s="47"/>
      <c r="L34" s="47"/>
      <c r="M34" s="47"/>
    </row>
    <row r="35" spans="2:13" s="7" customFormat="1">
      <c r="B35" s="7" t="s">
        <v>94</v>
      </c>
      <c r="C35" s="48">
        <v>2.1365923438799714</v>
      </c>
      <c r="D35" s="58">
        <v>1.8063555909574793</v>
      </c>
      <c r="E35" s="84">
        <v>1.9637986411999642</v>
      </c>
      <c r="F35" s="58">
        <v>1.966371389505158</v>
      </c>
    </row>
    <row r="36" spans="2:13">
      <c r="B36" s="7" t="s">
        <v>97</v>
      </c>
      <c r="C36" s="48">
        <v>3.6165958592811456</v>
      </c>
      <c r="D36" s="58">
        <v>2.9125889293055112</v>
      </c>
      <c r="E36" s="64">
        <v>2.7590774166416638</v>
      </c>
      <c r="F36" s="58">
        <v>2.0859348456475533</v>
      </c>
      <c r="G36" s="47"/>
      <c r="H36" s="47"/>
      <c r="I36" s="47"/>
      <c r="J36" s="47"/>
      <c r="K36" s="47"/>
      <c r="L36" s="47"/>
      <c r="M36" s="47"/>
    </row>
    <row r="37" spans="2:13">
      <c r="B37" s="7" t="s">
        <v>98</v>
      </c>
      <c r="C37" s="65">
        <v>1.6926934469462449</v>
      </c>
      <c r="D37" s="66">
        <v>1.6124117221912326</v>
      </c>
      <c r="E37" s="67">
        <v>1.4049696128497933</v>
      </c>
      <c r="F37" s="66">
        <v>1.060804106884653</v>
      </c>
      <c r="G37" s="47"/>
      <c r="H37" s="47"/>
      <c r="I37" s="47"/>
      <c r="J37" s="47"/>
      <c r="K37" s="47"/>
      <c r="L37" s="47"/>
      <c r="M37" s="47"/>
    </row>
    <row r="41" spans="2:13">
      <c r="C41" s="135" t="s">
        <v>102</v>
      </c>
      <c r="D41" s="135"/>
      <c r="E41" s="135"/>
      <c r="F41" s="126" t="s">
        <v>103</v>
      </c>
      <c r="G41" s="126"/>
      <c r="H41" s="135" t="s">
        <v>113</v>
      </c>
      <c r="I41" s="135"/>
      <c r="M41"/>
    </row>
    <row r="42" spans="2:13">
      <c r="B42" s="7"/>
      <c r="C42" s="7" t="s">
        <v>78</v>
      </c>
      <c r="D42" s="7" t="s">
        <v>79</v>
      </c>
      <c r="E42" s="50" t="s">
        <v>85</v>
      </c>
      <c r="F42" s="7" t="s">
        <v>79</v>
      </c>
      <c r="G42" s="7" t="s">
        <v>101</v>
      </c>
      <c r="H42" s="82" t="s">
        <v>79</v>
      </c>
      <c r="I42" s="7" t="s">
        <v>101</v>
      </c>
      <c r="M42"/>
    </row>
    <row r="43" spans="2:13">
      <c r="B43" s="10" t="s">
        <v>173</v>
      </c>
      <c r="C43" s="49">
        <v>68</v>
      </c>
      <c r="D43" s="30">
        <v>17658916</v>
      </c>
      <c r="E43" s="37">
        <v>33.109776126487297</v>
      </c>
      <c r="F43" s="70">
        <v>2561262.7760000001</v>
      </c>
      <c r="G43" s="71">
        <v>45.079027624923945</v>
      </c>
      <c r="H43" s="83">
        <v>1847986</v>
      </c>
      <c r="I43" s="22">
        <v>32.064185768251903</v>
      </c>
      <c r="M43"/>
    </row>
    <row r="44" spans="2:13">
      <c r="B44" s="10" t="s">
        <v>175</v>
      </c>
      <c r="C44" s="49">
        <v>35</v>
      </c>
      <c r="D44" s="30">
        <v>9775991</v>
      </c>
      <c r="E44" s="37">
        <v>18.329600380032101</v>
      </c>
      <c r="F44" s="70">
        <v>1304239</v>
      </c>
      <c r="G44" s="71">
        <v>22.955015182910376</v>
      </c>
      <c r="H44" s="83">
        <v>939795</v>
      </c>
      <c r="I44" s="22">
        <v>16.306271510755099</v>
      </c>
      <c r="M44"/>
    </row>
    <row r="45" spans="2:13">
      <c r="B45" s="10" t="s">
        <v>21</v>
      </c>
      <c r="C45" s="49">
        <v>30</v>
      </c>
      <c r="D45" s="30">
        <v>8382699</v>
      </c>
      <c r="E45" s="37">
        <v>15.717232429540299</v>
      </c>
      <c r="F45" s="70">
        <v>441474</v>
      </c>
      <c r="G45" s="71">
        <v>7.7700807695983451</v>
      </c>
      <c r="H45" s="83">
        <v>816047</v>
      </c>
      <c r="I45" s="22">
        <v>14.1591346490854</v>
      </c>
      <c r="M45"/>
    </row>
    <row r="46" spans="2:13">
      <c r="B46" s="10" t="s">
        <v>176</v>
      </c>
      <c r="C46" s="49">
        <v>26</v>
      </c>
      <c r="D46" s="30">
        <v>7314236</v>
      </c>
      <c r="E46" s="37">
        <v>13.713906136497499</v>
      </c>
      <c r="F46" s="70">
        <v>88499</v>
      </c>
      <c r="G46" s="71">
        <v>1.5576101379213361</v>
      </c>
      <c r="H46" s="83">
        <v>700127</v>
      </c>
      <c r="I46" s="22">
        <v>12.147820486393799</v>
      </c>
      <c r="M46"/>
    </row>
    <row r="47" spans="2:13">
      <c r="B47" s="10" t="s">
        <v>177</v>
      </c>
      <c r="C47" s="49">
        <v>20</v>
      </c>
      <c r="D47" s="30">
        <v>6062962</v>
      </c>
      <c r="E47" s="37">
        <v>11.367816375784299</v>
      </c>
      <c r="F47" s="70">
        <v>928304.06299999997</v>
      </c>
      <c r="G47" s="71">
        <v>16.338442463783394</v>
      </c>
      <c r="H47" s="83">
        <v>885927</v>
      </c>
      <c r="I47" s="22">
        <v>15.3716142357735</v>
      </c>
      <c r="M47"/>
    </row>
    <row r="48" spans="2:13">
      <c r="B48" s="10"/>
      <c r="C48" s="49"/>
      <c r="D48" s="30"/>
      <c r="E48" s="37"/>
      <c r="F48" s="70"/>
      <c r="G48" s="71"/>
      <c r="H48" s="83"/>
      <c r="I48" s="22"/>
      <c r="M48"/>
    </row>
    <row r="49" spans="2:13">
      <c r="B49" s="10" t="s">
        <v>178</v>
      </c>
      <c r="C49" s="49">
        <v>1</v>
      </c>
      <c r="D49" s="30">
        <v>1314441</v>
      </c>
      <c r="E49" s="37">
        <v>2.4645254126287299</v>
      </c>
      <c r="F49" s="70">
        <v>0</v>
      </c>
      <c r="G49" s="71">
        <v>0</v>
      </c>
      <c r="H49" s="83">
        <v>129992</v>
      </c>
      <c r="I49" s="22">
        <v>2.2554757646359902</v>
      </c>
      <c r="M49"/>
    </row>
    <row r="50" spans="2:13">
      <c r="B50" s="10" t="s">
        <v>27</v>
      </c>
      <c r="C50" s="49">
        <v>0</v>
      </c>
      <c r="D50" s="30">
        <v>1028721</v>
      </c>
      <c r="E50" s="37">
        <v>1.9288115990028001</v>
      </c>
      <c r="F50" s="70">
        <v>49730</v>
      </c>
      <c r="G50" s="71">
        <v>0.87526358669395188</v>
      </c>
      <c r="H50" s="83">
        <v>156170</v>
      </c>
      <c r="I50" s="22">
        <v>2.7096871358483798</v>
      </c>
      <c r="M50"/>
    </row>
    <row r="51" spans="2:13">
      <c r="B51" s="10" t="s">
        <v>182</v>
      </c>
      <c r="C51" s="49">
        <v>0</v>
      </c>
      <c r="D51" s="30">
        <v>1414919</v>
      </c>
      <c r="E51" s="37">
        <v>2.6529177287616799</v>
      </c>
      <c r="F51" s="70">
        <v>192514</v>
      </c>
      <c r="G51" s="71">
        <v>3.3883067389664077</v>
      </c>
      <c r="H51" s="83">
        <v>253107</v>
      </c>
      <c r="I51" s="22">
        <v>4.3916295184297596</v>
      </c>
      <c r="M51"/>
    </row>
    <row r="52" spans="2:13">
      <c r="B52" s="10" t="s">
        <v>28</v>
      </c>
      <c r="C52" s="32">
        <v>0</v>
      </c>
      <c r="D52" s="30">
        <v>381562</v>
      </c>
      <c r="E52" s="37">
        <v>0.71541381126535342</v>
      </c>
      <c r="F52" s="70"/>
      <c r="G52" s="71"/>
      <c r="H52" s="83">
        <v>34245</v>
      </c>
      <c r="I52" s="22">
        <v>0.59418093082620005</v>
      </c>
      <c r="M52"/>
    </row>
    <row r="53" spans="2:13">
      <c r="B53" s="10" t="s">
        <v>181</v>
      </c>
      <c r="C53" s="7"/>
      <c r="D53" s="7"/>
      <c r="E53" s="82">
        <f>SUM(E43:E52)</f>
        <v>100.00000000000006</v>
      </c>
      <c r="F53" s="70">
        <v>5681717</v>
      </c>
      <c r="G53" s="71">
        <f>SUM(G43:G50)</f>
        <v>94.575439765831348</v>
      </c>
      <c r="H53" s="83">
        <v>5763396</v>
      </c>
      <c r="I53" s="89">
        <v>100</v>
      </c>
      <c r="M53"/>
    </row>
  </sheetData>
  <mergeCells count="3">
    <mergeCell ref="C41:E41"/>
    <mergeCell ref="F41:G41"/>
    <mergeCell ref="H41:I41"/>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heetViews>
  <sheetFormatPr defaultRowHeight="13"/>
  <cols>
    <col min="1" max="1" width="12.453125" style="47" bestFit="1" customWidth="1"/>
    <col min="2" max="2" width="17.54296875" style="47" customWidth="1"/>
    <col min="3" max="3" width="15.7265625" style="47" customWidth="1"/>
    <col min="4" max="4" width="22.6328125" style="47" customWidth="1"/>
    <col min="5" max="5" width="22.1796875" style="47" customWidth="1"/>
    <col min="6" max="6" width="10.90625" style="47" customWidth="1"/>
    <col min="7" max="7" width="11.6328125" style="47" customWidth="1"/>
    <col min="8" max="8" width="11.36328125" style="47" bestFit="1" customWidth="1"/>
    <col min="9" max="10" width="10.90625" style="47" customWidth="1"/>
    <col min="11" max="11" width="10.26953125" style="47" customWidth="1"/>
    <col min="12" max="12" width="13.1796875" customWidth="1"/>
  </cols>
  <sheetData>
    <row r="1" spans="1:13" s="81" customFormat="1">
      <c r="A1" s="7" t="s">
        <v>149</v>
      </c>
      <c r="B1" s="47"/>
      <c r="C1" s="47"/>
      <c r="D1" s="47"/>
      <c r="E1" s="47"/>
      <c r="F1" s="47"/>
      <c r="G1" s="47"/>
      <c r="H1" s="47"/>
      <c r="I1" s="47"/>
      <c r="J1" s="47"/>
      <c r="K1" s="47"/>
    </row>
    <row r="2" spans="1:13" s="81" customFormat="1">
      <c r="A2" s="7"/>
      <c r="B2" s="47"/>
      <c r="C2" s="47"/>
      <c r="D2" s="47"/>
      <c r="E2" s="47"/>
      <c r="F2" s="47"/>
      <c r="G2" s="47"/>
      <c r="H2" s="47"/>
      <c r="I2" s="47"/>
      <c r="J2" s="47"/>
      <c r="K2" s="47"/>
    </row>
    <row r="3" spans="1:13" s="7" customFormat="1">
      <c r="A3" s="7" t="s">
        <v>150</v>
      </c>
    </row>
    <row r="4" spans="1:13" s="7" customFormat="1"/>
    <row r="5" spans="1:13" s="31" customFormat="1">
      <c r="A5" s="7" t="s">
        <v>77</v>
      </c>
      <c r="B5" s="29"/>
      <c r="C5" s="30" t="s">
        <v>19</v>
      </c>
      <c r="D5" s="30" t="s">
        <v>20</v>
      </c>
      <c r="E5" s="30" t="s">
        <v>21</v>
      </c>
      <c r="F5" s="30" t="s">
        <v>22</v>
      </c>
      <c r="G5" s="30" t="s">
        <v>24</v>
      </c>
      <c r="H5" s="30" t="s">
        <v>25</v>
      </c>
      <c r="I5" s="30" t="s">
        <v>26</v>
      </c>
      <c r="J5" s="30" t="s">
        <v>27</v>
      </c>
      <c r="K5" s="30" t="s">
        <v>13</v>
      </c>
    </row>
    <row r="6" spans="1:13" s="31" customFormat="1">
      <c r="A6" s="7" t="s">
        <v>78</v>
      </c>
      <c r="B6" s="29"/>
      <c r="C6" s="32">
        <v>68</v>
      </c>
      <c r="D6" s="32">
        <v>35</v>
      </c>
      <c r="E6" s="32">
        <v>30</v>
      </c>
      <c r="F6" s="32">
        <v>26</v>
      </c>
      <c r="G6" s="32">
        <v>20</v>
      </c>
      <c r="H6" s="32">
        <v>0</v>
      </c>
      <c r="I6" s="32">
        <v>1</v>
      </c>
      <c r="J6" s="32">
        <v>0</v>
      </c>
    </row>
    <row r="7" spans="1:13" s="31" customFormat="1">
      <c r="A7" s="7" t="s">
        <v>79</v>
      </c>
      <c r="B7" s="29"/>
      <c r="C7" s="30">
        <v>17658916</v>
      </c>
      <c r="D7" s="30">
        <v>9775991</v>
      </c>
      <c r="E7" s="30">
        <v>8382699</v>
      </c>
      <c r="F7" s="30">
        <v>7314236</v>
      </c>
      <c r="G7" s="30">
        <v>6062962</v>
      </c>
      <c r="H7" s="30">
        <v>1414919</v>
      </c>
      <c r="I7" s="30">
        <v>1314441</v>
      </c>
      <c r="J7" s="30">
        <v>1028721</v>
      </c>
    </row>
    <row r="8" spans="1:13" s="31" customFormat="1">
      <c r="B8" s="29"/>
      <c r="C8" s="11"/>
      <c r="D8" s="30">
        <v>9775991</v>
      </c>
      <c r="E8" s="30">
        <v>8382699</v>
      </c>
      <c r="F8" s="30"/>
      <c r="G8" s="30">
        <v>6062962</v>
      </c>
      <c r="H8" s="30"/>
      <c r="I8" s="30">
        <v>1314441</v>
      </c>
      <c r="J8" s="30">
        <v>1028721</v>
      </c>
    </row>
    <row r="9" spans="1:13" s="31" customFormat="1">
      <c r="A9" s="31" t="s">
        <v>169</v>
      </c>
      <c r="B9" s="29"/>
      <c r="C9" s="11"/>
      <c r="D9" s="30"/>
      <c r="E9" s="30"/>
      <c r="F9" s="30"/>
      <c r="G9" s="30"/>
      <c r="H9" s="30"/>
      <c r="I9" s="30"/>
      <c r="J9" s="30"/>
    </row>
    <row r="10" spans="1:13" s="31" customFormat="1">
      <c r="B10" s="29"/>
      <c r="C10" s="33"/>
      <c r="D10" s="33"/>
      <c r="E10" s="33"/>
      <c r="F10" s="33"/>
      <c r="G10" s="33"/>
      <c r="H10" s="33"/>
      <c r="I10" s="33"/>
      <c r="J10" s="33"/>
    </row>
    <row r="11" spans="1:13" s="31" customFormat="1">
      <c r="A11" s="31" t="s">
        <v>170</v>
      </c>
      <c r="B11" s="29"/>
      <c r="D11" s="34">
        <v>0.6</v>
      </c>
      <c r="E11" s="34">
        <v>0.3</v>
      </c>
      <c r="F11" s="34"/>
      <c r="G11" s="34">
        <v>0.9</v>
      </c>
      <c r="H11" s="34"/>
      <c r="I11" s="34">
        <v>0.9</v>
      </c>
      <c r="J11" s="34">
        <v>0.9</v>
      </c>
    </row>
    <row r="12" spans="1:13" s="31" customFormat="1">
      <c r="A12" s="31" t="s">
        <v>171</v>
      </c>
      <c r="B12" s="29"/>
      <c r="D12" s="30">
        <v>5865594.5999999996</v>
      </c>
      <c r="E12" s="30">
        <v>2514809.6999999997</v>
      </c>
      <c r="F12" s="30"/>
      <c r="G12" s="30">
        <v>5456665.7999999998</v>
      </c>
      <c r="H12" s="30"/>
      <c r="I12" s="30">
        <v>1182996.9000000001</v>
      </c>
      <c r="J12" s="30">
        <v>925848.9</v>
      </c>
      <c r="K12" s="35">
        <f>SUM(D12:J12)</f>
        <v>15945915.899999999</v>
      </c>
    </row>
    <row r="13" spans="1:13" s="31" customFormat="1">
      <c r="B13" s="29"/>
      <c r="D13" s="30"/>
      <c r="E13" s="30"/>
      <c r="F13" s="30"/>
      <c r="G13" s="30"/>
      <c r="H13" s="30"/>
      <c r="I13" s="30"/>
      <c r="J13" s="30"/>
      <c r="K13" s="36"/>
    </row>
    <row r="14" spans="1:13" s="31" customFormat="1">
      <c r="A14" s="31" t="s">
        <v>80</v>
      </c>
      <c r="B14" s="29"/>
      <c r="D14" s="37">
        <v>0.4</v>
      </c>
      <c r="E14" s="37">
        <v>0.3</v>
      </c>
      <c r="F14" s="37"/>
      <c r="G14" s="37">
        <v>0.1</v>
      </c>
      <c r="H14" s="37"/>
      <c r="I14" s="37">
        <v>0.1</v>
      </c>
      <c r="J14" s="37">
        <v>0.1</v>
      </c>
      <c r="K14" s="36"/>
    </row>
    <row r="15" spans="1:13" s="31" customFormat="1">
      <c r="A15" s="31" t="s">
        <v>81</v>
      </c>
      <c r="B15" s="29"/>
      <c r="D15" s="37">
        <v>3910396.4000000004</v>
      </c>
      <c r="E15" s="37">
        <v>2514809.6999999997</v>
      </c>
      <c r="F15" s="37"/>
      <c r="G15" s="37">
        <v>606296.20000000007</v>
      </c>
      <c r="H15" s="37"/>
      <c r="I15" s="37">
        <v>131444.1</v>
      </c>
      <c r="J15" s="37">
        <v>102872.1</v>
      </c>
      <c r="K15" s="38">
        <f>SUM(D15:J15)</f>
        <v>7265818.4999999991</v>
      </c>
      <c r="M15" s="39"/>
    </row>
    <row r="16" spans="1:13" s="31" customFormat="1">
      <c r="B16" s="29"/>
      <c r="D16" s="37"/>
      <c r="E16" s="37"/>
      <c r="F16" s="37"/>
      <c r="G16" s="37"/>
      <c r="H16" s="37"/>
      <c r="I16" s="37"/>
      <c r="J16" s="37"/>
      <c r="K16" s="36"/>
      <c r="M16" s="39"/>
    </row>
    <row r="17" spans="1:13" s="31" customFormat="1">
      <c r="B17" s="29"/>
    </row>
    <row r="18" spans="1:13" s="31" customFormat="1">
      <c r="A18" s="31" t="s">
        <v>82</v>
      </c>
      <c r="B18" s="29"/>
      <c r="C18" s="40" t="s">
        <v>19</v>
      </c>
      <c r="D18" s="40" t="s">
        <v>20</v>
      </c>
      <c r="E18" s="40" t="s">
        <v>21</v>
      </c>
      <c r="F18" s="8" t="s">
        <v>22</v>
      </c>
      <c r="G18" s="40" t="s">
        <v>24</v>
      </c>
      <c r="H18" s="40" t="s">
        <v>25</v>
      </c>
      <c r="I18" s="40" t="s">
        <v>26</v>
      </c>
      <c r="J18" s="40" t="s">
        <v>27</v>
      </c>
      <c r="M18" s="40"/>
    </row>
    <row r="19" spans="1:13" s="31" customFormat="1">
      <c r="A19" s="7" t="s">
        <v>78</v>
      </c>
      <c r="B19" s="29"/>
      <c r="C19" s="32">
        <v>222</v>
      </c>
      <c r="D19" s="32">
        <v>38</v>
      </c>
      <c r="E19" s="32">
        <v>11</v>
      </c>
      <c r="F19" s="7">
        <v>9</v>
      </c>
      <c r="G19" s="32">
        <v>1</v>
      </c>
      <c r="H19" s="32">
        <v>2</v>
      </c>
      <c r="I19" s="32">
        <v>1</v>
      </c>
      <c r="J19" s="32">
        <v>2</v>
      </c>
    </row>
    <row r="20" spans="1:13" s="31" customFormat="1">
      <c r="A20" s="7" t="s">
        <v>79</v>
      </c>
      <c r="B20" s="29"/>
      <c r="C20" s="41">
        <v>25461448.921999998</v>
      </c>
      <c r="D20" s="41">
        <v>11916849.274</v>
      </c>
      <c r="E20" s="41">
        <v>4319645.8229999999</v>
      </c>
      <c r="F20" s="41">
        <v>765390</v>
      </c>
      <c r="G20" s="41">
        <v>7040169.7929999996</v>
      </c>
      <c r="H20" s="41">
        <v>947395.99399999995</v>
      </c>
      <c r="I20" s="41">
        <v>419347</v>
      </c>
      <c r="J20" s="41">
        <v>514575</v>
      </c>
    </row>
    <row r="21" spans="1:13" s="31" customFormat="1">
      <c r="A21" s="31" t="s">
        <v>81</v>
      </c>
      <c r="B21" s="29"/>
      <c r="C21" s="42">
        <v>7265818.4999999991</v>
      </c>
      <c r="K21" s="36"/>
      <c r="L21" s="36"/>
    </row>
    <row r="22" spans="1:13" s="31" customFormat="1">
      <c r="A22" s="31" t="s">
        <v>148</v>
      </c>
      <c r="B22" s="29"/>
      <c r="C22" s="43">
        <f>SUM(C20:C21)</f>
        <v>32727267.421999998</v>
      </c>
      <c r="D22" s="41"/>
      <c r="E22" s="41"/>
      <c r="F22" s="41"/>
      <c r="G22" s="41"/>
      <c r="H22" s="41"/>
      <c r="I22" s="41"/>
      <c r="J22" s="41"/>
      <c r="K22" s="36"/>
    </row>
    <row r="23" spans="1:13" s="31" customFormat="1">
      <c r="B23" s="29"/>
      <c r="D23" s="41"/>
      <c r="E23" s="41"/>
      <c r="F23" s="41"/>
      <c r="G23" s="41"/>
      <c r="H23" s="41"/>
      <c r="I23" s="41"/>
      <c r="J23" s="41"/>
      <c r="K23" s="36"/>
    </row>
    <row r="24" spans="1:13" s="7" customFormat="1"/>
    <row r="25" spans="1:13" s="7" customFormat="1">
      <c r="A25" s="7" t="s">
        <v>83</v>
      </c>
      <c r="C25" s="44">
        <v>32727267.421999998</v>
      </c>
    </row>
    <row r="26" spans="1:13" s="7" customFormat="1">
      <c r="A26" s="7" t="s">
        <v>172</v>
      </c>
      <c r="C26" s="45">
        <v>15945915.899999999</v>
      </c>
    </row>
    <row r="27" spans="1:13" s="7" customFormat="1">
      <c r="A27" s="7" t="s">
        <v>84</v>
      </c>
      <c r="C27" s="95">
        <v>2.0523918241660866</v>
      </c>
    </row>
    <row r="28" spans="1:13" s="7" customFormat="1">
      <c r="C28" s="48"/>
    </row>
    <row r="29" spans="1:13" s="81" customFormat="1">
      <c r="A29" s="47"/>
      <c r="B29" s="61"/>
      <c r="C29" s="61"/>
      <c r="D29" s="61"/>
      <c r="E29" s="61"/>
      <c r="F29" s="47"/>
      <c r="G29" s="47"/>
      <c r="H29" s="47"/>
      <c r="I29" s="47"/>
      <c r="J29" s="47"/>
      <c r="K29" s="47"/>
      <c r="L29" s="47"/>
    </row>
    <row r="30" spans="1:13" s="7" customFormat="1">
      <c r="B30" s="8" t="s">
        <v>95</v>
      </c>
      <c r="C30" s="61" t="s">
        <v>96</v>
      </c>
      <c r="D30" s="8" t="s">
        <v>118</v>
      </c>
      <c r="E30" s="61" t="s">
        <v>117</v>
      </c>
    </row>
    <row r="31" spans="1:13" s="7" customFormat="1">
      <c r="A31" s="7" t="s">
        <v>92</v>
      </c>
      <c r="B31" s="46">
        <v>25461448.921999998</v>
      </c>
      <c r="C31" s="57">
        <v>17658916</v>
      </c>
      <c r="D31" s="60">
        <v>2561262.7760000001</v>
      </c>
      <c r="E31" s="57">
        <v>1847986</v>
      </c>
    </row>
    <row r="32" spans="1:13" s="7" customFormat="1">
      <c r="A32" s="7" t="s">
        <v>93</v>
      </c>
      <c r="B32" s="46">
        <v>11916849.274</v>
      </c>
      <c r="C32" s="57">
        <v>9775991</v>
      </c>
      <c r="D32" s="59">
        <v>1304239</v>
      </c>
      <c r="E32" s="57">
        <v>939795</v>
      </c>
    </row>
    <row r="33" spans="1:12" s="81" customFormat="1">
      <c r="A33" s="7" t="s">
        <v>64</v>
      </c>
      <c r="B33" s="62">
        <v>7040169.7929999996</v>
      </c>
      <c r="C33" s="63">
        <v>6062962</v>
      </c>
      <c r="D33" s="69">
        <v>928304.06299999997</v>
      </c>
      <c r="E33" s="68">
        <v>885927</v>
      </c>
      <c r="F33" s="47"/>
      <c r="G33" s="47"/>
      <c r="H33" s="47"/>
      <c r="I33" s="47"/>
      <c r="J33" s="47"/>
      <c r="K33" s="47"/>
      <c r="L33" s="47"/>
    </row>
    <row r="34" spans="1:12" s="7" customFormat="1">
      <c r="A34" s="7" t="s">
        <v>94</v>
      </c>
      <c r="B34" s="95">
        <v>2.1365923438799714</v>
      </c>
      <c r="C34" s="58">
        <v>1.8063555909574793</v>
      </c>
      <c r="D34" s="84">
        <v>1.9637986411999642</v>
      </c>
      <c r="E34" s="58">
        <v>1.966371389505158</v>
      </c>
    </row>
    <row r="35" spans="1:12" s="81" customFormat="1">
      <c r="A35" s="7" t="s">
        <v>97</v>
      </c>
      <c r="B35" s="48">
        <v>3.6165958592811456</v>
      </c>
      <c r="C35" s="58">
        <v>2.9125889293055112</v>
      </c>
      <c r="D35" s="64">
        <v>2.7590774166416638</v>
      </c>
      <c r="E35" s="58">
        <v>2.0859348456475533</v>
      </c>
      <c r="F35" s="47"/>
      <c r="G35" s="47"/>
      <c r="H35" s="47"/>
      <c r="I35" s="47"/>
      <c r="J35" s="47"/>
      <c r="K35" s="47"/>
      <c r="L35" s="47"/>
    </row>
    <row r="36" spans="1:12" s="81" customFormat="1">
      <c r="A36" s="7" t="s">
        <v>98</v>
      </c>
      <c r="B36" s="65">
        <v>1.6926934469462449</v>
      </c>
      <c r="C36" s="66">
        <v>1.6124117221912326</v>
      </c>
      <c r="D36" s="67">
        <v>1.4049696128497933</v>
      </c>
      <c r="E36" s="66">
        <v>1.060804106884653</v>
      </c>
      <c r="F36" s="47"/>
      <c r="G36" s="47"/>
      <c r="H36" s="47"/>
      <c r="I36" s="47"/>
      <c r="J36" s="47"/>
      <c r="K36" s="47"/>
      <c r="L36" s="47"/>
    </row>
    <row r="37" spans="1:12">
      <c r="B37" s="57"/>
      <c r="K37"/>
    </row>
    <row r="38" spans="1:12">
      <c r="C38" s="57"/>
    </row>
    <row r="39" spans="1:12">
      <c r="C39" s="57"/>
    </row>
    <row r="40" spans="1:12">
      <c r="C40" s="57"/>
    </row>
    <row r="41" spans="1:12">
      <c r="C41" s="57"/>
    </row>
    <row r="42" spans="1:12">
      <c r="C42" s="57"/>
    </row>
    <row r="43" spans="1:12">
      <c r="C43" s="57"/>
    </row>
    <row r="44" spans="1:12">
      <c r="C44" s="57"/>
    </row>
    <row r="45" spans="1:12">
      <c r="C45" s="57"/>
    </row>
    <row r="46" spans="1:12">
      <c r="C46" s="57"/>
    </row>
    <row r="47" spans="1:12">
      <c r="C47" s="57"/>
    </row>
    <row r="48" spans="1:12">
      <c r="C48" s="57"/>
    </row>
    <row r="49" spans="3:3">
      <c r="C49" s="57"/>
    </row>
    <row r="50" spans="3:3">
      <c r="C50" s="57"/>
    </row>
    <row r="51" spans="3:3">
      <c r="C51" s="57"/>
    </row>
    <row r="52" spans="3:3">
      <c r="C52" s="57"/>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集計</vt:lpstr>
      <vt:lpstr>まとめ</vt:lpstr>
      <vt:lpstr>東京</vt:lpstr>
      <vt:lpstr>全国</vt:lpstr>
      <vt:lpstr>14年選挙結果</vt:lpstr>
      <vt:lpstr>毎日世論調査分析</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2016-02-23T04:54:59Z</dcterms:modified>
</cp:coreProperties>
</file>